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60" yWindow="285" windowWidth="12120" windowHeight="7875" tabRatio="728" firstSheet="1" activeTab="12"/>
  </bookViews>
  <sheets>
    <sheet name="Прил1" sheetId="66" r:id="rId1"/>
    <sheet name="Прил2" sheetId="65" r:id="rId2"/>
    <sheet name="Прил3" sheetId="17" r:id="rId3"/>
    <sheet name="Прил4" sheetId="15" r:id="rId4"/>
    <sheet name="Прил5" sheetId="18" r:id="rId5"/>
    <sheet name="Прил6" sheetId="61" r:id="rId6"/>
    <sheet name="Прил7" sheetId="20" r:id="rId7"/>
    <sheet name="Прил8" sheetId="60" r:id="rId8"/>
    <sheet name="Прил9" sheetId="56" r:id="rId9"/>
    <sheet name="Прил10" sheetId="59" r:id="rId10"/>
    <sheet name="Прил11" sheetId="47" r:id="rId11"/>
    <sheet name="Прил12" sheetId="58" r:id="rId12"/>
    <sheet name="Прил13" sheetId="62" r:id="rId13"/>
  </sheets>
  <definedNames>
    <definedName name="_Toc105952697" localSheetId="6">Прил7!#REF!</definedName>
    <definedName name="_Toc105952698" localSheetId="6">Прил7!#REF!</definedName>
    <definedName name="_xlnm.Print_Area" localSheetId="9">Прил10!$A$1:$G$60</definedName>
    <definedName name="_xlnm.Print_Area" localSheetId="10">Прил11!#REF!</definedName>
    <definedName name="_xlnm.Print_Area" localSheetId="3">Прил4!$A$1:$C$8</definedName>
    <definedName name="_xlnm.Print_Area" localSheetId="4">Прил5!$A$1:$F$44</definedName>
    <definedName name="_xlnm.Print_Area" localSheetId="5">Прил6!$A$1:$G$54</definedName>
    <definedName name="_xlnm.Print_Area" localSheetId="6">Прил7!$A$1:$E$25</definedName>
    <definedName name="_xlnm.Print_Area" localSheetId="8">Прил9!#REF!</definedName>
    <definedName name="_xlnm.Print_Area">#REF!</definedName>
    <definedName name="п">#REF!</definedName>
  </definedNames>
  <calcPr calcId="114210"/>
</workbook>
</file>

<file path=xl/calcChain.xml><?xml version="1.0" encoding="utf-8"?>
<calcChain xmlns="http://schemas.openxmlformats.org/spreadsheetml/2006/main">
  <c r="I16" i="47"/>
  <c r="G12" i="59"/>
  <c r="G11"/>
  <c r="K18" i="58"/>
  <c r="K17"/>
  <c r="J72" i="47"/>
  <c r="I72"/>
  <c r="I20"/>
  <c r="I19"/>
  <c r="I28"/>
  <c r="I27"/>
  <c r="C21" i="60"/>
  <c r="H62" i="58"/>
  <c r="I62"/>
  <c r="H63"/>
  <c r="I63"/>
  <c r="H64"/>
  <c r="I64"/>
  <c r="H65"/>
  <c r="I65"/>
  <c r="C29" i="60"/>
  <c r="E19" i="20"/>
  <c r="E18"/>
  <c r="E24"/>
  <c r="E23"/>
  <c r="E9"/>
  <c r="E7"/>
  <c r="E17"/>
  <c r="E15"/>
  <c r="E25"/>
  <c r="D18"/>
  <c r="D23"/>
  <c r="D7"/>
  <c r="D15"/>
  <c r="D25"/>
  <c r="E24" i="56"/>
  <c r="F37"/>
  <c r="F36"/>
  <c r="F35"/>
  <c r="F24"/>
  <c r="F21"/>
  <c r="F20"/>
  <c r="F11"/>
  <c r="F12"/>
  <c r="F18"/>
  <c r="F19"/>
  <c r="F13"/>
  <c r="F10"/>
  <c r="F9"/>
  <c r="F48"/>
  <c r="F49"/>
  <c r="F50"/>
  <c r="F51"/>
  <c r="F47"/>
  <c r="F46"/>
  <c r="F8"/>
  <c r="F64"/>
  <c r="E36"/>
  <c r="E35"/>
  <c r="E21"/>
  <c r="E20"/>
  <c r="E13"/>
  <c r="E10"/>
  <c r="E9"/>
  <c r="E47"/>
  <c r="E46"/>
  <c r="E8"/>
  <c r="E64"/>
  <c r="I63" i="47"/>
  <c r="J91"/>
  <c r="J90"/>
  <c r="J89"/>
  <c r="J88"/>
  <c r="J87"/>
  <c r="J63"/>
  <c r="J64"/>
  <c r="J65"/>
  <c r="J62"/>
  <c r="J61"/>
  <c r="J70"/>
  <c r="J69"/>
  <c r="J68"/>
  <c r="J67"/>
  <c r="J66"/>
  <c r="J60"/>
  <c r="J59"/>
  <c r="J19"/>
  <c r="J20"/>
  <c r="J18"/>
  <c r="J27"/>
  <c r="J28"/>
  <c r="J26"/>
  <c r="J23"/>
  <c r="J24"/>
  <c r="J25"/>
  <c r="J21"/>
  <c r="J17"/>
  <c r="J16"/>
  <c r="J14"/>
  <c r="J15"/>
  <c r="J13"/>
  <c r="J12"/>
  <c r="J32"/>
  <c r="J31"/>
  <c r="J30"/>
  <c r="J29"/>
  <c r="J11"/>
  <c r="J54"/>
  <c r="J55"/>
  <c r="J57"/>
  <c r="J58"/>
  <c r="J56"/>
  <c r="J53"/>
  <c r="J52"/>
  <c r="J51"/>
  <c r="J50"/>
  <c r="J49"/>
  <c r="J48"/>
  <c r="J47"/>
  <c r="J46"/>
  <c r="J37"/>
  <c r="J36"/>
  <c r="J35"/>
  <c r="J34"/>
  <c r="J41"/>
  <c r="J40"/>
  <c r="J39"/>
  <c r="J38"/>
  <c r="J45"/>
  <c r="J44"/>
  <c r="J43"/>
  <c r="J42"/>
  <c r="J33"/>
  <c r="J78"/>
  <c r="J79"/>
  <c r="J80"/>
  <c r="J81"/>
  <c r="J83"/>
  <c r="J82"/>
  <c r="I84"/>
  <c r="J84"/>
  <c r="J77"/>
  <c r="J76"/>
  <c r="J75"/>
  <c r="J74"/>
  <c r="J10"/>
  <c r="I90"/>
  <c r="I89"/>
  <c r="I88"/>
  <c r="I87"/>
  <c r="I62"/>
  <c r="I61"/>
  <c r="I69"/>
  <c r="I68"/>
  <c r="I67"/>
  <c r="I66"/>
  <c r="I60"/>
  <c r="I71"/>
  <c r="I59"/>
  <c r="I18"/>
  <c r="I26"/>
  <c r="I21"/>
  <c r="I17"/>
  <c r="I13"/>
  <c r="I12"/>
  <c r="I31"/>
  <c r="I30"/>
  <c r="I29"/>
  <c r="I11"/>
  <c r="I56"/>
  <c r="I53"/>
  <c r="I52"/>
  <c r="I51"/>
  <c r="I49"/>
  <c r="I48"/>
  <c r="I47"/>
  <c r="I46"/>
  <c r="I36"/>
  <c r="I35"/>
  <c r="I34"/>
  <c r="I40"/>
  <c r="I39"/>
  <c r="I38"/>
  <c r="I44"/>
  <c r="I43"/>
  <c r="I42"/>
  <c r="I33"/>
  <c r="I82"/>
  <c r="I77"/>
  <c r="I76"/>
  <c r="I75"/>
  <c r="I74"/>
  <c r="I10"/>
  <c r="H49"/>
  <c r="H48"/>
  <c r="H47"/>
  <c r="E8" i="20"/>
  <c r="E10"/>
  <c r="E12"/>
  <c r="E13"/>
  <c r="E14"/>
  <c r="E11"/>
  <c r="E16"/>
  <c r="E20"/>
  <c r="E22"/>
  <c r="E21"/>
  <c r="D11"/>
  <c r="D21"/>
  <c r="G32" i="59"/>
  <c r="G29"/>
  <c r="G38"/>
  <c r="G37"/>
  <c r="G10"/>
  <c r="G9"/>
  <c r="G8"/>
  <c r="G53"/>
  <c r="G19"/>
  <c r="F19"/>
  <c r="E19"/>
  <c r="G13"/>
  <c r="F14"/>
  <c r="F15"/>
  <c r="F16"/>
  <c r="F17"/>
  <c r="F13"/>
  <c r="E13"/>
  <c r="I75" i="58"/>
  <c r="J75"/>
  <c r="K75"/>
  <c r="H75"/>
  <c r="F52" i="59"/>
  <c r="F11"/>
  <c r="F12"/>
  <c r="F10"/>
  <c r="F9"/>
  <c r="F20"/>
  <c r="F21"/>
  <c r="F22"/>
  <c r="F24"/>
  <c r="F23"/>
  <c r="F26"/>
  <c r="F25"/>
  <c r="F28"/>
  <c r="F27"/>
  <c r="F18"/>
  <c r="F31"/>
  <c r="F30"/>
  <c r="F33"/>
  <c r="F34"/>
  <c r="F35"/>
  <c r="F36"/>
  <c r="F32"/>
  <c r="F29"/>
  <c r="F39"/>
  <c r="F40"/>
  <c r="F38"/>
  <c r="F37"/>
  <c r="F8"/>
  <c r="F48"/>
  <c r="F49"/>
  <c r="F47"/>
  <c r="F51"/>
  <c r="F50"/>
  <c r="F46"/>
  <c r="F45"/>
  <c r="F44"/>
  <c r="F43"/>
  <c r="F42"/>
  <c r="F41"/>
  <c r="F53"/>
  <c r="E10"/>
  <c r="E9"/>
  <c r="E23"/>
  <c r="E25"/>
  <c r="E27"/>
  <c r="E18"/>
  <c r="E30"/>
  <c r="E32"/>
  <c r="E29"/>
  <c r="E38"/>
  <c r="E37"/>
  <c r="E8"/>
  <c r="E47"/>
  <c r="E46"/>
  <c r="E44"/>
  <c r="E43"/>
  <c r="E42"/>
  <c r="E41"/>
  <c r="E53"/>
  <c r="F14" i="56"/>
  <c r="F15"/>
  <c r="F16"/>
  <c r="F17"/>
  <c r="F22"/>
  <c r="F23"/>
  <c r="F25"/>
  <c r="F26"/>
  <c r="F27"/>
  <c r="F28"/>
  <c r="F30"/>
  <c r="F29"/>
  <c r="F32"/>
  <c r="F31"/>
  <c r="F34"/>
  <c r="F33"/>
  <c r="F39"/>
  <c r="F40"/>
  <c r="F41"/>
  <c r="F42"/>
  <c r="F44"/>
  <c r="F45"/>
  <c r="F43"/>
  <c r="F38"/>
  <c r="F59"/>
  <c r="F60"/>
  <c r="F58"/>
  <c r="F62"/>
  <c r="F61"/>
  <c r="F57"/>
  <c r="F56"/>
  <c r="F55"/>
  <c r="F54"/>
  <c r="F53"/>
  <c r="F52"/>
  <c r="E10" i="62"/>
  <c r="D10"/>
  <c r="C10"/>
  <c r="G23" i="59"/>
  <c r="G25"/>
  <c r="G27"/>
  <c r="G18"/>
  <c r="G30"/>
  <c r="G47"/>
  <c r="G50"/>
  <c r="G46"/>
  <c r="G44"/>
  <c r="G43"/>
  <c r="G42"/>
  <c r="G41"/>
  <c r="E29" i="56"/>
  <c r="E31"/>
  <c r="E33"/>
  <c r="E38"/>
  <c r="E58"/>
  <c r="E57"/>
  <c r="E55"/>
  <c r="E54"/>
  <c r="E53"/>
  <c r="E52"/>
  <c r="K60" i="58"/>
  <c r="J60"/>
  <c r="I60"/>
  <c r="I59"/>
  <c r="J58"/>
  <c r="J57"/>
  <c r="J56"/>
  <c r="J55"/>
  <c r="J54"/>
  <c r="J52"/>
  <c r="J22"/>
  <c r="G7" i="61"/>
  <c r="F6"/>
  <c r="E6"/>
  <c r="E40"/>
  <c r="F40"/>
  <c r="G40"/>
  <c r="E41"/>
  <c r="F41"/>
  <c r="G41"/>
  <c r="F42"/>
  <c r="D41"/>
  <c r="D40"/>
  <c r="E43" i="18"/>
  <c r="F6"/>
  <c r="E6"/>
  <c r="D6"/>
  <c r="F25"/>
  <c r="E25"/>
  <c r="D25"/>
  <c r="E26"/>
  <c r="F26"/>
  <c r="D26"/>
  <c r="F27"/>
  <c r="F40"/>
  <c r="F39"/>
  <c r="E39"/>
  <c r="D39"/>
  <c r="D38"/>
  <c r="K44" i="58"/>
  <c r="K43"/>
  <c r="K42"/>
  <c r="K41"/>
  <c r="I44"/>
  <c r="I43"/>
  <c r="I42"/>
  <c r="I41"/>
  <c r="J45"/>
  <c r="J46"/>
  <c r="J51"/>
  <c r="J53"/>
  <c r="K50"/>
  <c r="K49"/>
  <c r="K57"/>
  <c r="K56"/>
  <c r="K55"/>
  <c r="K54"/>
  <c r="I50"/>
  <c r="I49"/>
  <c r="I57"/>
  <c r="I56"/>
  <c r="I55"/>
  <c r="I54"/>
  <c r="K59"/>
  <c r="J61"/>
  <c r="K65"/>
  <c r="K64"/>
  <c r="K63"/>
  <c r="K62"/>
  <c r="K73"/>
  <c r="K72"/>
  <c r="K71"/>
  <c r="K70"/>
  <c r="J74"/>
  <c r="J73"/>
  <c r="J72"/>
  <c r="J71"/>
  <c r="J70"/>
  <c r="I73"/>
  <c r="I72"/>
  <c r="I71"/>
  <c r="I70"/>
  <c r="J66"/>
  <c r="J67"/>
  <c r="J68"/>
  <c r="J69"/>
  <c r="J73" i="47"/>
  <c r="J85"/>
  <c r="J86"/>
  <c r="G49" i="61"/>
  <c r="F10"/>
  <c r="F53"/>
  <c r="F52"/>
  <c r="F51"/>
  <c r="F47"/>
  <c r="F46"/>
  <c r="F45"/>
  <c r="F50"/>
  <c r="F49"/>
  <c r="F48"/>
  <c r="G47"/>
  <c r="G46"/>
  <c r="G45"/>
  <c r="G44"/>
  <c r="G43"/>
  <c r="G48"/>
  <c r="G52"/>
  <c r="G51"/>
  <c r="E52"/>
  <c r="E51"/>
  <c r="E46"/>
  <c r="E45"/>
  <c r="E49"/>
  <c r="E48"/>
  <c r="E31" i="18"/>
  <c r="E30"/>
  <c r="E41"/>
  <c r="E38"/>
  <c r="E34"/>
  <c r="E33"/>
  <c r="E36"/>
  <c r="F36"/>
  <c r="F34"/>
  <c r="F33"/>
  <c r="F35"/>
  <c r="F37"/>
  <c r="F42"/>
  <c r="F41"/>
  <c r="F38"/>
  <c r="J23" i="58"/>
  <c r="K23"/>
  <c r="K19"/>
  <c r="K16"/>
  <c r="K11"/>
  <c r="K10"/>
  <c r="K26"/>
  <c r="K25"/>
  <c r="K24"/>
  <c r="K31"/>
  <c r="K30"/>
  <c r="K29"/>
  <c r="K28"/>
  <c r="K35"/>
  <c r="K34"/>
  <c r="K33"/>
  <c r="K39"/>
  <c r="K38"/>
  <c r="K37"/>
  <c r="J12"/>
  <c r="J17"/>
  <c r="J18"/>
  <c r="J21"/>
  <c r="J27"/>
  <c r="J26"/>
  <c r="J25"/>
  <c r="J24"/>
  <c r="J36"/>
  <c r="J35"/>
  <c r="J34"/>
  <c r="J33"/>
  <c r="J76"/>
  <c r="J65"/>
  <c r="J64"/>
  <c r="J63"/>
  <c r="J62"/>
  <c r="J44"/>
  <c r="J43"/>
  <c r="J42"/>
  <c r="J41"/>
  <c r="J16"/>
  <c r="J15"/>
  <c r="J14"/>
  <c r="J9"/>
  <c r="J8"/>
  <c r="F7" i="60"/>
  <c r="E24"/>
  <c r="E20" i="18"/>
  <c r="F20"/>
  <c r="F11" i="61"/>
  <c r="D18" i="60"/>
  <c r="E19"/>
  <c r="E20"/>
  <c r="E18"/>
  <c r="F18"/>
  <c r="D7"/>
  <c r="E9"/>
  <c r="E8"/>
  <c r="E11"/>
  <c r="E7"/>
  <c r="E13"/>
  <c r="E14"/>
  <c r="E15"/>
  <c r="E12"/>
  <c r="E17"/>
  <c r="E16"/>
  <c r="E22"/>
  <c r="E21"/>
  <c r="E23"/>
  <c r="E26"/>
  <c r="E25"/>
  <c r="E30"/>
  <c r="E29"/>
  <c r="E31"/>
  <c r="I16" i="58"/>
  <c r="I19"/>
  <c r="I11"/>
  <c r="I10"/>
  <c r="I26"/>
  <c r="I25"/>
  <c r="I24"/>
  <c r="I31"/>
  <c r="I30"/>
  <c r="I29"/>
  <c r="I35"/>
  <c r="I34"/>
  <c r="I33"/>
  <c r="I39"/>
  <c r="I38"/>
  <c r="I37"/>
  <c r="E8" i="61"/>
  <c r="F9"/>
  <c r="F8"/>
  <c r="G8"/>
  <c r="E23"/>
  <c r="E21"/>
  <c r="E20"/>
  <c r="E18"/>
  <c r="E17"/>
  <c r="F19"/>
  <c r="F18"/>
  <c r="F17"/>
  <c r="F22"/>
  <c r="F21"/>
  <c r="F24"/>
  <c r="F23"/>
  <c r="F25"/>
  <c r="G18"/>
  <c r="G17"/>
  <c r="G23"/>
  <c r="G21"/>
  <c r="G20"/>
  <c r="D17" i="65"/>
  <c r="D16"/>
  <c r="D15"/>
  <c r="D14"/>
  <c r="D8"/>
  <c r="D7"/>
  <c r="D12"/>
  <c r="D10"/>
  <c r="D9"/>
  <c r="C17"/>
  <c r="C16"/>
  <c r="C15"/>
  <c r="C14"/>
  <c r="C8"/>
  <c r="C7"/>
  <c r="C12"/>
  <c r="C10"/>
  <c r="C9"/>
  <c r="C18" i="66"/>
  <c r="C17"/>
  <c r="C16"/>
  <c r="C15"/>
  <c r="C9"/>
  <c r="C8"/>
  <c r="C13"/>
  <c r="C11"/>
  <c r="C10"/>
  <c r="I15" i="58"/>
  <c r="I14"/>
  <c r="I9"/>
  <c r="I8"/>
  <c r="E8" i="18"/>
  <c r="E17"/>
  <c r="E16"/>
  <c r="E22"/>
  <c r="F22"/>
  <c r="E10" i="60"/>
  <c r="D23"/>
  <c r="D29"/>
  <c r="F12"/>
  <c r="D12"/>
  <c r="D16"/>
  <c r="D21"/>
  <c r="D25"/>
  <c r="D31"/>
  <c r="F16"/>
  <c r="F21"/>
  <c r="F23"/>
  <c r="F25"/>
  <c r="F29"/>
  <c r="F8" i="18"/>
  <c r="F9"/>
  <c r="F10"/>
  <c r="F11"/>
  <c r="F12"/>
  <c r="F13"/>
  <c r="F14"/>
  <c r="F15"/>
  <c r="F17"/>
  <c r="F18"/>
  <c r="F21"/>
  <c r="F23"/>
  <c r="F24"/>
  <c r="F31"/>
  <c r="F32"/>
  <c r="E12" i="61"/>
  <c r="E27"/>
  <c r="E35"/>
  <c r="E34"/>
  <c r="E33"/>
  <c r="E38"/>
  <c r="E37"/>
  <c r="F31" i="60"/>
  <c r="I48" i="58"/>
  <c r="I47"/>
  <c r="K15"/>
  <c r="K14"/>
  <c r="K9"/>
  <c r="J59"/>
  <c r="J19"/>
  <c r="J40"/>
  <c r="J39"/>
  <c r="J38"/>
  <c r="J37"/>
  <c r="J13"/>
  <c r="J11"/>
  <c r="J10"/>
  <c r="J50"/>
  <c r="J49"/>
  <c r="J32"/>
  <c r="J31"/>
  <c r="J30"/>
  <c r="J29"/>
  <c r="J28"/>
  <c r="G6" i="61"/>
  <c r="G54"/>
  <c r="E26"/>
  <c r="F20"/>
  <c r="E7"/>
  <c r="K48" i="58"/>
  <c r="K47"/>
  <c r="K8"/>
  <c r="E29" i="18"/>
  <c r="E28"/>
  <c r="F30"/>
  <c r="F29"/>
  <c r="J92" i="47"/>
  <c r="E44" i="61"/>
  <c r="E43"/>
  <c r="F7"/>
  <c r="I28" i="58"/>
  <c r="F44" i="61"/>
  <c r="F43"/>
  <c r="J48" i="58"/>
  <c r="E19" i="18"/>
  <c r="F19"/>
  <c r="F16"/>
  <c r="I77" i="58"/>
  <c r="J47"/>
  <c r="F28" i="18"/>
  <c r="I92" i="47"/>
  <c r="K77" i="58"/>
  <c r="E7" i="18"/>
  <c r="F54" i="61"/>
  <c r="E54"/>
  <c r="J77" i="58"/>
  <c r="F7" i="18"/>
  <c r="F43"/>
</calcChain>
</file>

<file path=xl/sharedStrings.xml><?xml version="1.0" encoding="utf-8"?>
<sst xmlns="http://schemas.openxmlformats.org/spreadsheetml/2006/main" count="1556" uniqueCount="386">
  <si>
    <t>Администрация Онгудайского сельского поселения</t>
  </si>
  <si>
    <t>Высшее должностное лицо сельского поселения и его заместители</t>
  </si>
  <si>
    <t>Прочая закупка товаров, работ и услуг для обеспечения государственных (муниципальных) нужд</t>
  </si>
  <si>
    <t>Резервные фонды</t>
  </si>
  <si>
    <t>Резервные фонды органов местного самоуправления</t>
  </si>
  <si>
    <t>Резервные средства</t>
  </si>
  <si>
    <t>870</t>
  </si>
  <si>
    <t>Образование</t>
  </si>
  <si>
    <t>07</t>
  </si>
  <si>
    <t>Молодежная политика и оздоровление детей</t>
  </si>
  <si>
    <t>852</t>
  </si>
  <si>
    <t>611</t>
  </si>
  <si>
    <t>Код главы</t>
  </si>
  <si>
    <t>Код группы, подгруппы, статьи и вида источников</t>
  </si>
  <si>
    <t>Наименование</t>
  </si>
  <si>
    <t>Код доходов</t>
  </si>
  <si>
    <t>Код  главы администратора</t>
  </si>
  <si>
    <t>Наименование  доходов</t>
  </si>
  <si>
    <t>Код главы администратора*</t>
  </si>
  <si>
    <t>1 00 00000 00 0000 000</t>
  </si>
  <si>
    <t>1 01 02000 01 0000 110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</si>
  <si>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</si>
  <si>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</si>
  <si>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</si>
  <si>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</si>
  <si>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</si>
  <si>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</si>
  <si>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</si>
  <si>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</si>
  <si>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</si>
  <si>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</si>
  <si>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</si>
  <si>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</si>
  <si>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Доходы от продажи материальных и нематериальных активов</t>
  </si>
  <si>
    <t>2 00 00000 00 0000 000</t>
  </si>
  <si>
    <t>Безвозмездные поступления от других бюджетов бюджетной системы Российской Федерации</t>
  </si>
  <si>
    <t>ВСЕГО РАСХОДОВ</t>
  </si>
  <si>
    <t>Культура</t>
  </si>
  <si>
    <t>Благоустройство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</si>
  <si>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</si>
  <si>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 показателя</t>
  </si>
  <si>
    <t>№ п/п</t>
  </si>
  <si>
    <t>Наименование показателей</t>
  </si>
  <si>
    <t>3</t>
  </si>
  <si>
    <t>4</t>
  </si>
  <si>
    <t>5</t>
  </si>
  <si>
    <t>6</t>
  </si>
  <si>
    <t>7</t>
  </si>
  <si>
    <t>0100</t>
  </si>
  <si>
    <t>0104</t>
  </si>
  <si>
    <t>0300</t>
  </si>
  <si>
    <t>0314</t>
  </si>
  <si>
    <t>0400</t>
  </si>
  <si>
    <t>0500</t>
  </si>
  <si>
    <t>0503</t>
  </si>
  <si>
    <t>0800</t>
  </si>
  <si>
    <t>0801</t>
  </si>
  <si>
    <t>1100</t>
  </si>
  <si>
    <t>Другие вопросы в области физической культуры и спорта</t>
  </si>
  <si>
    <t>1105</t>
  </si>
  <si>
    <t>(тыс. рублей)</t>
  </si>
  <si>
    <t>1 03 02000 01 0000 110</t>
  </si>
  <si>
    <t>Раздел, подраздел</t>
  </si>
  <si>
    <t>Раздел</t>
  </si>
  <si>
    <t>Подраздел</t>
  </si>
  <si>
    <t>Целевая статья</t>
  </si>
  <si>
    <t>Вид расходов</t>
  </si>
  <si>
    <t>801</t>
  </si>
  <si>
    <t>000</t>
  </si>
  <si>
    <t>100</t>
  </si>
  <si>
    <t>1 03 02230 01 0000 110</t>
  </si>
  <si>
    <t>1 03 02240 01 0000 110</t>
  </si>
  <si>
    <t>1 03 02250 01 0000 110</t>
  </si>
  <si>
    <t>1 03 02260 01 0000 110</t>
  </si>
  <si>
    <t>182</t>
  </si>
  <si>
    <t>1 11 05000 00 0000 120</t>
  </si>
  <si>
    <t>1 13 01000 00 0000 130</t>
  </si>
  <si>
    <t xml:space="preserve">Доходы от оказания платных услуг (работ) </t>
  </si>
  <si>
    <t>Дотации на выравнивание бюджетной обеспеченности</t>
  </si>
  <si>
    <t>Общегосударственные вопросы</t>
  </si>
  <si>
    <t>01</t>
  </si>
  <si>
    <t>1.1.</t>
  </si>
  <si>
    <t>02</t>
  </si>
  <si>
    <t>1.2.</t>
  </si>
  <si>
    <t>04</t>
  </si>
  <si>
    <t>03</t>
  </si>
  <si>
    <t>Национальная безопасность и правоохранительная деятельность</t>
  </si>
  <si>
    <t>Национальная экономика</t>
  </si>
  <si>
    <t>12</t>
  </si>
  <si>
    <t>Жилищно-коммунальное хозяйство</t>
  </si>
  <si>
    <t>05</t>
  </si>
  <si>
    <t xml:space="preserve">Благоустройство </t>
  </si>
  <si>
    <t>Культура, кинематография</t>
  </si>
  <si>
    <t>08</t>
  </si>
  <si>
    <t xml:space="preserve">Культура </t>
  </si>
  <si>
    <t xml:space="preserve">Физическая культура </t>
  </si>
  <si>
    <t>11</t>
  </si>
  <si>
    <t>Прочие расходы</t>
  </si>
  <si>
    <t>Условно утвержденные расходы</t>
  </si>
  <si>
    <t>Итого расходов</t>
  </si>
  <si>
    <t>1.</t>
  </si>
  <si>
    <t>121</t>
  </si>
  <si>
    <t>Иные выплаты персоналу, за исключением фонда оплаты труда</t>
  </si>
  <si>
    <t>122</t>
  </si>
  <si>
    <t>Уплата налога на имущество организаций и земельного налога</t>
  </si>
  <si>
    <t>Уплата прочих налогов, сборов и иных платежей</t>
  </si>
  <si>
    <t>1.3.</t>
  </si>
  <si>
    <t>1.4.</t>
  </si>
  <si>
    <t>244</t>
  </si>
  <si>
    <t>851</t>
  </si>
  <si>
    <t>1.5.</t>
  </si>
  <si>
    <t>1.6.</t>
  </si>
  <si>
    <t xml:space="preserve">Культура, кинематография </t>
  </si>
  <si>
    <t>Другие вопросы в области национальнальной безопасности и правоохранительной деятельности</t>
  </si>
  <si>
    <t>14</t>
  </si>
  <si>
    <t>Другие вопросы в области национальной безопасности и правоохранительной деятельности</t>
  </si>
  <si>
    <t>99</t>
  </si>
  <si>
    <t>09</t>
  </si>
  <si>
    <t>0000000</t>
  </si>
  <si>
    <t>00</t>
  </si>
  <si>
    <t>9990000</t>
  </si>
  <si>
    <t>999</t>
  </si>
  <si>
    <t>Увеличение прочих остатков денежных средств бюджетов поселений</t>
  </si>
  <si>
    <t>01 05 02 01 10 0000 510</t>
  </si>
  <si>
    <t>01 05 02 01 10 0000 610</t>
  </si>
  <si>
    <t>Уменьшение прочих остатков денежных средств бюджетов поселений</t>
  </si>
  <si>
    <t>Перечень главных администраторов доходов бюджета муниципального образования Онгудайское сельское поселение</t>
  </si>
  <si>
    <t>Сельская администрация Онгудайского сельского поселения Онгудайского района Республики Алтай</t>
  </si>
  <si>
    <t>1 13 01995 10 0000 130</t>
  </si>
  <si>
    <t>Прочие доходы от оказания платных услуг (работ) получателями средств бюджетов поселений</t>
  </si>
  <si>
    <t>1 17 01050 10 0000 180</t>
  </si>
  <si>
    <t>1 17 05050 10 0000 180</t>
  </si>
  <si>
    <t>Перечень главных администраторов источников финансирования дефицита бюджета муниципального образования Онгудайское сельское поселение</t>
  </si>
  <si>
    <t>НАЛОГОВЫЕ И НЕНАЛОГОВЫЕ ДОХОДЫ</t>
  </si>
  <si>
    <t>НАЛОГОВЫЕ ДОХОДЫ</t>
  </si>
  <si>
    <t>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</si>
  <si>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и 228 Налогового кодекса Российской Федерации</t>
    </r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</si>
  <si>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</si>
  <si>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</si>
  <si>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</si>
  <si>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</si>
  <si>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зачисляемые в консолидированные бюджеты РФ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</si>
  <si>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РФ</t>
  </si>
  <si>
    <t>Доходы от уплаты акцизов на прямогонный бензин,  производимый на территории РФ, зачисляемые в консолидированные бюджеты субъектов РФ</t>
  </si>
  <si>
    <t>1 05 03010 01 0000 110</t>
  </si>
  <si>
    <t>1 06 01000 00 0000 110</t>
  </si>
  <si>
    <r>
      <t>Налог на имущество физических лиц</t>
    </r>
    <r>
      <rPr>
        <i/>
        <sz val="14"/>
        <rFont val="Times New Roman"/>
        <family val="1"/>
        <charset val="204"/>
      </rPr>
      <t xml:space="preserve"> </t>
    </r>
    <r>
      <rPr>
        <i/>
        <sz val="14"/>
        <color indexed="10"/>
        <rFont val="Times New Roman"/>
        <family val="1"/>
        <charset val="204"/>
      </rPr>
      <t xml:space="preserve"> </t>
    </r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</si>
  <si>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</si>
  <si>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</si>
  <si>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</si>
  <si>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r>
      <t xml:space="preserve">Земельный налог </t>
    </r>
    <r>
      <rPr>
        <i/>
        <sz val="14"/>
        <color indexed="10"/>
        <rFont val="Times New Roman"/>
        <family val="1"/>
        <charset val="204"/>
      </rPr>
      <t xml:space="preserve"> </t>
    </r>
  </si>
  <si>
    <t xml:space="preserve"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                    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</si>
  <si>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</si>
  <si>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</si>
  <si>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092</t>
  </si>
  <si>
    <t>1 11 05013 00 0000 120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</si>
  <si>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</si>
  <si>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</si>
  <si>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</si>
  <si>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</si>
  <si>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</si>
  <si>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и компенсации затрат государства</t>
  </si>
  <si>
    <t>1 13 01995 00 0000 130</t>
  </si>
  <si>
    <t xml:space="preserve">Прочие доходы от оказания платных услуг (работ) </t>
  </si>
  <si>
    <t>1 14 00000 00 0000 000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</si>
  <si>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</si>
  <si>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</si>
  <si>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</si>
  <si>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</si>
  <si>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Безвозмездные поступления</t>
  </si>
  <si>
    <t xml:space="preserve"> 2 02 00000 00 0000 000</t>
  </si>
  <si>
    <t>Всего доходов</t>
  </si>
  <si>
    <t>* отражается код главы главного администратора (администратора) доходов местного бюджета</t>
  </si>
  <si>
    <t xml:space="preserve">Субсидии бюджетным учреждениям на финансовое обеспечение государственного задания на оказание государственных услуг (выполнение работ)
</t>
  </si>
  <si>
    <t>0111</t>
  </si>
  <si>
    <t>0700</t>
  </si>
  <si>
    <t>0707</t>
  </si>
  <si>
    <t>Непрограммные направления деятельности</t>
  </si>
  <si>
    <t>Функционирование высшего должностного лица субъекта РФ и муниципального образования</t>
  </si>
  <si>
    <t>Муниципальная программа "Комплексное развитие территории Онгудайского сельского поселения на 2015-2018г.г"</t>
  </si>
  <si>
    <t>10</t>
  </si>
  <si>
    <t>Обеспечение пожарной безопасности</t>
  </si>
  <si>
    <t>Функционирование высшего должностного лица субъекта Российской Федерации и муниципального образования</t>
  </si>
  <si>
    <t>0102</t>
  </si>
  <si>
    <t>0310</t>
  </si>
  <si>
    <t>Иные межбюджетные трансферты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</si>
  <si>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</si>
  <si>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</si>
  <si>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</si>
  <si>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Код дохода</t>
  </si>
  <si>
    <t>1 06 06033 00 0000 110</t>
  </si>
  <si>
    <t>Земельный налог с организаций, обладающих земельным участком, расположенным в границах сельских поселений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</si>
  <si>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</si>
  <si>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</si>
  <si>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0120000000</t>
  </si>
  <si>
    <t>0120200000</t>
  </si>
  <si>
    <t>0120100000</t>
  </si>
  <si>
    <t>0100000000</t>
  </si>
  <si>
    <t>0120400000</t>
  </si>
  <si>
    <t>0120500000</t>
  </si>
  <si>
    <t>0140000000</t>
  </si>
  <si>
    <t>0140200000</t>
  </si>
  <si>
    <t>0130000000</t>
  </si>
  <si>
    <t>0130300000</t>
  </si>
  <si>
    <t>0130100000</t>
  </si>
  <si>
    <t>9900000000</t>
  </si>
  <si>
    <t>990000Ш000</t>
  </si>
  <si>
    <t xml:space="preserve">Прочие расходы </t>
  </si>
  <si>
    <t>0309</t>
  </si>
  <si>
    <t>0412</t>
  </si>
  <si>
    <t>010А101100</t>
  </si>
  <si>
    <t>010А101110</t>
  </si>
  <si>
    <t>010А101190</t>
  </si>
  <si>
    <t>990А001100</t>
  </si>
  <si>
    <t>990000Ш600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</si>
  <si>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</si>
  <si>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</si>
  <si>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
на выплаты денежного содержания и иные выплаты работникам
государственных (муниципальных) органов</t>
  </si>
  <si>
    <t xml:space="preserve"> </t>
  </si>
  <si>
    <t>Код бюджетной классификации</t>
  </si>
  <si>
    <t>Ведомство</t>
  </si>
  <si>
    <t>Обеспечение проведения выборов и референдумов</t>
  </si>
  <si>
    <t>9990000000</t>
  </si>
  <si>
    <t>0107</t>
  </si>
  <si>
    <t>9999</t>
  </si>
  <si>
    <t>9900</t>
  </si>
  <si>
    <t>2</t>
  </si>
  <si>
    <t>Дотации бюджетам бюджетной системы Российской Федерации</t>
  </si>
  <si>
    <t>Изменения (+,-)</t>
  </si>
  <si>
    <t>Изменения (+;-)</t>
  </si>
  <si>
    <t>Уплата иных платежей</t>
  </si>
  <si>
    <t>853</t>
  </si>
  <si>
    <t>Другие вопросы в области жилищно-коммунального хозяйства</t>
  </si>
  <si>
    <t>0505</t>
  </si>
  <si>
    <t>01 05 00 00 00 0000 000</t>
  </si>
  <si>
    <t>Изменение остатков средств на счетах по учету средств бюджетов</t>
  </si>
  <si>
    <t>КОД</t>
  </si>
  <si>
    <t>Наименование программы</t>
  </si>
  <si>
    <t>Итого</t>
  </si>
  <si>
    <t>010А101000</t>
  </si>
  <si>
    <t>Основное мероприятие: Материально-техническое обеспечение Администрации Онгудайского сельского поселения</t>
  </si>
  <si>
    <t>Расходы на обеспечение функций Администрации Онгудайского сельского поселения</t>
  </si>
  <si>
    <t>Основное мероприятие: Повышение уровня благоустройства</t>
  </si>
  <si>
    <t>Основное мероприятие: Обеспечение пожарной безопасности</t>
  </si>
  <si>
    <t>Основное мероприятие: Профилактика терроризма и экстремизма</t>
  </si>
  <si>
    <t>Основное мероприятие: Развитие молодежной политики</t>
  </si>
  <si>
    <t>Основное мероприятие: Повышение эффективности использования земельных участков</t>
  </si>
  <si>
    <t>Основное мероприятие: Обеспечение защиты населения и территории поселения от чрезвычайных ситуаций природного и техногенного характера</t>
  </si>
  <si>
    <t>Основное мероприятие: Развитие культуры</t>
  </si>
  <si>
    <t>Основное мероприятие: Повышение уровня благоустройства в рамках подпрограммы</t>
  </si>
  <si>
    <t>2021 год</t>
  </si>
  <si>
    <t>Уплата прочих налогов, сборов и иных платежей.</t>
  </si>
  <si>
    <t>Подпрограмма "Развитие социально-культурной сферы Онгудайского сельского поселения" муниципальной программы "Комплексное развитие территории Онгудайского сельского поселения"</t>
  </si>
  <si>
    <t>Подпрограмма "Устойчивое развитие систем жизнеобеспечения Онгудайского сельского поселения" муниципальной программы "Комплексное развитие территории Онгудайского сельского поселения"</t>
  </si>
  <si>
    <t>Подпрограмма "Повышение качества управления муниципальным имуществом и земельными ресурсами Онгудайского сельского поселения" муниципальной программы "Комплексное развитие территории Онгудайского сельского поселения"</t>
  </si>
  <si>
    <t>Обеспечивающая программа Обеспечение деятельности Администрации Онгудайского сельского поселения муниципальной программы "Комплексное развитие территории Онгудайского сельского поселения"</t>
  </si>
  <si>
    <t>Подпрограмма "Устойчивое развитие систем жизнеобеспечения Онгудайского сельского поселения"муниципальной программы "Комплексное развитие территории Онгудайского сельского поселения"</t>
  </si>
  <si>
    <t>Подпрограмма "Развитие социально-культурной сферы Онгудайского сельского поселения"муниципальной программы "Комплексное развитие территории Онгудайского сельского поселения"</t>
  </si>
  <si>
    <t>Обеспечивающая подпрограмма Обеспечение деятельности Администрации Онгудайского сельского поселения муниципальной программы "Комплексное развитие территории Онгудайского сельского поселения"</t>
  </si>
  <si>
    <t>Наименование источника</t>
  </si>
  <si>
    <t>Дефицит бюджета</t>
  </si>
  <si>
    <t>Источники внутреннего финансирования дефицита бюджета:</t>
  </si>
  <si>
    <t>000 01 00 00 00 00 0000 000</t>
  </si>
  <si>
    <t>Кредиты кредитных организаций в валюте Российской Федерации</t>
  </si>
  <si>
    <t>092 01 02 00 00 00 0000 000</t>
  </si>
  <si>
    <t>Получение кредитов от кредитных организаций в валюте Российской Федерации</t>
  </si>
  <si>
    <t>092 01 02 00 00 00 0000 700</t>
  </si>
  <si>
    <t>Получение кредитов от кредитных организаций бюджетами муниципальных районов в валюте Российской Федерации</t>
  </si>
  <si>
    <t>092 01 02 00 00 05 0000 710</t>
  </si>
  <si>
    <t>Погашение кредитов, предоставленных кредитными организациями в валюте Российской Федерации</t>
  </si>
  <si>
    <t>092 01 02 00 00 00 0000 800</t>
  </si>
  <si>
    <t>Погашение бюджетами муниципального района кредитов от кредитных организаций в валюте Российской Федерации</t>
  </si>
  <si>
    <t>092 01 0200 00 05 0000 810</t>
  </si>
  <si>
    <t>Изменение остатков средств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</si>
  <si>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</si>
  <si>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</si>
  <si>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</si>
  <si>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</si>
  <si>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</si>
  <si>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</si>
  <si>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</si>
  <si>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Итого на 2021 год</t>
  </si>
  <si>
    <t>Приложение 1</t>
  </si>
  <si>
    <t>Приложение 2</t>
  </si>
  <si>
    <t>2 02 45160 10 0000 150</t>
  </si>
  <si>
    <t>2 02 10000 00 0000 150</t>
  </si>
  <si>
    <t>2 02 40000 00 0000 150</t>
  </si>
  <si>
    <t>2 02 45160 00 0000 150</t>
  </si>
  <si>
    <t>Итого на 2022 год</t>
  </si>
  <si>
    <t>Сумма на 2022 год</t>
  </si>
  <si>
    <t>(тыс.рублей.)</t>
  </si>
  <si>
    <t>(тыс.рублей)</t>
  </si>
  <si>
    <t>Субсидии на выплаты по оплате труда работников</t>
  </si>
  <si>
    <t>010А1S8500</t>
  </si>
  <si>
    <t>01402S8500</t>
  </si>
  <si>
    <t>01201S8500</t>
  </si>
  <si>
    <t>01303S8500</t>
  </si>
  <si>
    <t>2022 год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</si>
  <si>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</si>
  <si>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актов.</t>
  </si>
  <si>
    <t>Код администратора*</t>
  </si>
  <si>
    <t>к решению «О бюджете 
муниципального образования Онгудайское сельское поселение
на 2021 год и на плановый период 2022 и 2023 годов"</t>
  </si>
  <si>
    <t>Источники финансирования дефицита бюджета муниципального образования Онгудайское сельское поселение на 2021 год</t>
  </si>
  <si>
    <t>Источники финансирования дефицита бюджета муниципального образования Онгудайское сельское поселение на плановый период 2022 и 2023 годов</t>
  </si>
  <si>
    <t>Приложение 3
к решению «О бюджете 
муниципального образования Онгудайское сельское поселение
на 2021 год и на плановый период 2022 и 2023 годов"</t>
  </si>
  <si>
    <t xml:space="preserve">Прочие неналоговые доходы бюджетов сельских поселений </t>
  </si>
  <si>
    <t>Невыясненные поступления, зачисляемые в бюджеты сельских поселений</t>
  </si>
  <si>
    <t>2 02 25555 10 0000 150</t>
  </si>
  <si>
    <t>Субсидии бюджетам сельских поселений на реализацию программ формирования современной городской среды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</si>
  <si>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</si>
  <si>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2 07 05030 10 0000 150</t>
  </si>
  <si>
    <t>Прочие безвозмездные поступления в бюджеты сельских поселений.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</si>
  <si>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</si>
  <si>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</si>
  <si>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Приложение 4
к решению «О бюджете 
муниципального образования Онгудайское сельское поселение
на 2021 год и на плановый период 2022 и 2023 годов"</t>
  </si>
  <si>
    <t xml:space="preserve">Приложение 5
к решению «О бюджете 
муниципального образования Онгудайское сельское поселение
на 2021 год и на плановый период 2022 и 2023 годов» </t>
  </si>
  <si>
    <t xml:space="preserve"> 2021 год</t>
  </si>
  <si>
    <t>2 02 20000 00 0000 150</t>
  </si>
  <si>
    <t>Субсидии бюджетам бюджетной системы Российской Федерации (межбюджетные субсидии)</t>
  </si>
  <si>
    <t>2 02 25555 00 0000 150</t>
  </si>
  <si>
    <t>Субсидии бюджетам на реализацию программ формирования современной городской среды</t>
  </si>
  <si>
    <t>2 02 25299 00 0000 150</t>
  </si>
  <si>
    <t>Субсидии бюджетам на обустройство и восстановление воинских захоронений, находящихся в государственной собственности</t>
  </si>
  <si>
    <t>2 02 25299 10 0000 150</t>
  </si>
  <si>
    <t>Субсидии бюджетам сельских поселений на софинансирование расходных обязательств субъектов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</si>
  <si>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Прогнозируемые объемы поступлений доходов в бюджет муниципального образования Онгудайское сельское поселение на 2021 год</t>
  </si>
  <si>
    <t xml:space="preserve">Приложение 6
к решению «О бюджете 
муниципального образования Онгудайское сельское поселение
на 2021 год и на плановый период 2022 и 2023 годов» </t>
  </si>
  <si>
    <t>Прогнозируемые объемы поступлений доходов в бюджет муниципального образования Онгудайское сельское поселение в 2022 и 2023 годах</t>
  </si>
  <si>
    <t>Сумма на 2023 год</t>
  </si>
  <si>
    <t>Сумма на 2022</t>
  </si>
  <si>
    <t>Ведомственная структура расходов бюджета муниципального образования Онгудайское сельское поселение на 2021 год</t>
  </si>
  <si>
    <t>Муниципальная программа формирования современной городской среды муниципального образования Онгудайское сельское поселение "Формирование современной городской среды на территории муниципального образования Онгудайское сельское поселение на 2018-2022 годы"</t>
  </si>
  <si>
    <t>0200000000</t>
  </si>
  <si>
    <t>Повышение уровня благоустройства общественных территорий в рамках муниципальной программы "Формирование современной городской среды на территории муниципального образования Онгудайское сельское поселение на 2018-2022 годы"</t>
  </si>
  <si>
    <t>0220000000</t>
  </si>
  <si>
    <t>Благоустройство спортивной детской площадки в рамках муниципальной программы "Формирование современной городской среды на территории муниципального образования Онгудайское сельское поселение на 2018-2022 годы"</t>
  </si>
  <si>
    <t>022F200000</t>
  </si>
  <si>
    <t>Субсидии на реализацию программ формирования современной городской среды</t>
  </si>
  <si>
    <t>022F255550</t>
  </si>
  <si>
    <t>01303L2992</t>
  </si>
  <si>
    <t>Субсидии на реализацию программ "Развитие молодежной политики Республики Алтай".Установка мемориальных знаков.</t>
  </si>
  <si>
    <t>Приложение 10
к решению «О бюджете 
муниципального образования Онгудайское сельское поселение
на 2021 год и на плановый период 2022 и 2023 годов»</t>
  </si>
  <si>
    <t>Приложение 12
к решению «О бюджете 
муниципального образования Онгудайское сельское поселение
на 2021 год и на плановый период 2022 и 2023 годов»</t>
  </si>
  <si>
    <t>Ведомственная структура расходов бюджета муниципального образования Онгудайское сельское поселение на плановый период 2022 и 2023 годов</t>
  </si>
  <si>
    <t>Приложение  7
к решению «О бюджете 
муниципального образования Онгудайское сельское поселение
на 2021 год и на плановый период 2022 и 2023 годов"</t>
  </si>
  <si>
    <t>Распределение
бюджета муниципального образования  Онгудайское сельское поселение на 2021 год по разделам и подразделам функциональной классификации расходов</t>
  </si>
  <si>
    <t>Распределение
бюджета муниципального образования  Онгудайское сельское поселение на плановый период 2022 и 2023 годов по разделам и подразделам функциональной классификации расходов</t>
  </si>
  <si>
    <t>Приложение  8
к решению «О бюджете 
муниципального образования Онгудайское сельское поселение
на 2021 год и на плановый период 2022 и 2023 годов"</t>
  </si>
  <si>
    <t>Основное мероприятие: Реализация мероприятий, направленных на благоустройство общественных территорий в рамках подпрограммы "Повышение уровня благоустройства общественных территорий муниципального образования Онгудайское сельское поселение в 2018-2022 году"</t>
  </si>
  <si>
    <t>Распределение бюджетных ассигнований по целевым статьям (государственным программам и непрограммным направлениям деятельности), группам видов расходов классификации расходов бюджета муниципального образования Онгудайское сельское поселение на плановый период 2022 и 2023 год.</t>
  </si>
  <si>
    <t xml:space="preserve"> 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</si>
  <si>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</si>
  <si>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 xml:space="preserve"> 2 02 40014 10 0000 150</t>
  </si>
  <si>
    <t>Дорожное хозяйство (Дорожные фонды)</t>
  </si>
  <si>
    <t>Повышение уровня благоустройства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поселения"</t>
  </si>
  <si>
    <t>0120120000</t>
  </si>
  <si>
    <t>Субсидии на исполнение полномочий в части дорожной деятельности в отношении автомобильных дорог местного значения вне границ населенных пунктов в границах муниципального района и обеспечения безопасности дорожного движения на них в том числе ремонт дорог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</si>
  <si>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</si>
  <si>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</si>
  <si>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 1 16 00000 00 0000 000</t>
  </si>
  <si>
    <t>Штрафы, санкции, возмещение ущерба</t>
  </si>
  <si>
    <t>906</t>
  </si>
  <si>
    <t xml:space="preserve">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</si>
  <si>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</si>
  <si>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НЕНАЛОГОВЫЕ ДОХОДЫ</t>
  </si>
  <si>
    <t>111</t>
  </si>
  <si>
    <t>Фонд оплаты труда учреждений</t>
  </si>
  <si>
    <t>119</t>
  </si>
  <si>
    <t>Взносы по обязательному социальному страхованию
по выплате труда работников и иные выплаты работникам учреждений</t>
  </si>
  <si>
    <t>Приложение 9
к решению «О бюджете 
муниципального образования Онгудайское сельское поселение
на 2021 год и на плановый период 2022 и 2023 годов»</t>
  </si>
  <si>
    <t>Распределение бюджетных ассигнований по целевым статьям (государственным программам и непрограммным направлениям деятельности), группам видов расходов классификации расходов бюджета муниципального образования Онгудайское сельское поселение на 2021 год.</t>
  </si>
  <si>
    <t>Сумма на 2021 год</t>
  </si>
  <si>
    <t xml:space="preserve">Приложение 13
к решению «О бюджете 
муниципального образования Онгудайское сельское поселение
на 2021 год и на плановый период 2022 и 2023 годов»
</t>
  </si>
  <si>
    <t xml:space="preserve"> Распределение бюджетных ассигнований местного бюджета на реализацию муниципальных программ на 2021-2023 года</t>
  </si>
  <si>
    <t xml:space="preserve">Сумма на 2022 год </t>
  </si>
  <si>
    <t xml:space="preserve"> Муниципальная программа «Комплексное развитие территории Онгудайского сельского поселения"</t>
  </si>
  <si>
    <t>Муниципальная программа формирования современной городской среды муниципального образования Онгудайское сельское поселение "Формирование современной городской среды на территории муниципального образования Онгудайское сельское поселение"</t>
  </si>
  <si>
    <t>0409</t>
  </si>
  <si>
    <t>2 02 16001 00 0000 150</t>
  </si>
  <si>
    <t>2 02 29999 10 0000 150</t>
  </si>
  <si>
    <t>Прочие субсидии бюджетам сельских поселений</t>
  </si>
  <si>
    <t>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</si>
  <si>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поселений.</t>
  </si>
  <si>
    <t>Приложение 11
к решению «О бюджете 
муниципального образования Онгудайское сельское поселение
на 2021 год и на плановый период 2022 и 2023 годов»</t>
  </si>
  <si>
    <t>2 02 45321 10 0000 150</t>
  </si>
  <si>
    <t>Межбюджетные трансферты, передаваемые бюджетам сельских поселений на реализацию мероприятий индивидуальных программ социально-экономического развития Республики Алтай, Республики Карелия и Республики Тыва.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</si>
</sst>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</numFmts>
  <fonts count="42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Arial Cyr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Arial Cyr"/>
      <charset val="204"/>
    </font>
    <font>
      <b/>
      <i/>
      <sz val="10"/>
      <color indexed="8"/>
      <name val="Arial Cyr"/>
      <charset val="204"/>
    </font>
    <font>
      <i/>
      <sz val="10"/>
      <color indexed="8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indexed="8"/>
      <name val="Arial Cyr"/>
      <family val="2"/>
      <charset val="204"/>
    </font>
    <font>
      <sz val="14"/>
      <name val="Arial Cyr"/>
      <charset val="204"/>
    </font>
    <font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4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4"/>
      <color indexed="8"/>
      <name val="Arial Cyr"/>
      <charset val="204"/>
    </font>
    <font>
      <vertAlign val="superscript"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Arial Cyr"/>
      <charset val="204"/>
    </font>
    <font>
      <b/>
      <i/>
      <sz val="14"/>
      <name val="Arial Cyr"/>
      <charset val="204"/>
    </font>
    <font>
      <b/>
      <sz val="12"/>
      <name val="Arial Cyr"/>
      <charset val="204"/>
    </font>
    <font>
      <b/>
      <sz val="8"/>
      <name val="Arial Cyr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22" fillId="0" borderId="0"/>
    <xf numFmtId="0" fontId="1" fillId="0" borderId="0"/>
    <xf numFmtId="0" fontId="22" fillId="0" borderId="0" applyNumberFormat="0" applyFont="0" applyFill="0" applyBorder="0" applyAlignment="0" applyProtection="0">
      <alignment vertical="top"/>
    </xf>
    <xf numFmtId="0" fontId="3" fillId="0" borderId="0"/>
    <xf numFmtId="0" fontId="23" fillId="0" borderId="0">
      <alignment vertical="top"/>
    </xf>
    <xf numFmtId="0" fontId="41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</cellStyleXfs>
  <cellXfs count="323">
    <xf numFmtId="0" fontId="0" fillId="0" borderId="0" xfId="0"/>
    <xf numFmtId="0" fontId="0" fillId="0" borderId="0" xfId="0" applyAlignment="1"/>
    <xf numFmtId="0" fontId="8" fillId="0" borderId="0" xfId="0" applyFont="1" applyFill="1"/>
    <xf numFmtId="0" fontId="11" fillId="0" borderId="0" xfId="0" applyFont="1" applyFill="1" applyAlignment="1">
      <alignment wrapText="1"/>
    </xf>
    <xf numFmtId="0" fontId="12" fillId="0" borderId="0" xfId="0" applyFont="1"/>
    <xf numFmtId="0" fontId="11" fillId="0" borderId="0" xfId="0" applyFont="1"/>
    <xf numFmtId="0" fontId="11" fillId="0" borderId="0" xfId="0" applyFont="1" applyAlignment="1">
      <alignment horizontal="justify" vertical="top" wrapText="1"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justify" vertical="center" wrapText="1"/>
    </xf>
    <xf numFmtId="0" fontId="5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justify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vertical="top" wrapText="1"/>
    </xf>
    <xf numFmtId="49" fontId="15" fillId="0" borderId="0" xfId="0" applyNumberFormat="1" applyFont="1" applyAlignment="1">
      <alignment horizontal="center" vertical="top" wrapText="1"/>
    </xf>
    <xf numFmtId="0" fontId="17" fillId="0" borderId="0" xfId="0" applyFont="1"/>
    <xf numFmtId="0" fontId="16" fillId="0" borderId="0" xfId="0" applyFont="1" applyAlignment="1">
      <alignment horizontal="right" wrapText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19" fillId="0" borderId="0" xfId="0" applyFont="1" applyFill="1"/>
    <xf numFmtId="0" fontId="6" fillId="0" borderId="0" xfId="0" applyFont="1" applyAlignment="1">
      <alignment horizontal="center" wrapText="1"/>
    </xf>
    <xf numFmtId="49" fontId="11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5" fillId="0" borderId="0" xfId="0" applyFont="1"/>
    <xf numFmtId="0" fontId="5" fillId="0" borderId="0" xfId="0" applyFont="1" applyAlignment="1">
      <alignment horizontal="center" vertical="top" wrapText="1"/>
    </xf>
    <xf numFmtId="0" fontId="25" fillId="0" borderId="0" xfId="0" applyFont="1" applyAlignme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justify"/>
    </xf>
    <xf numFmtId="0" fontId="8" fillId="0" borderId="1" xfId="0" applyFont="1" applyBorder="1" applyAlignment="1">
      <alignment horizontal="center" vertical="top" wrapText="1"/>
    </xf>
    <xf numFmtId="0" fontId="8" fillId="0" borderId="0" xfId="0" applyFont="1"/>
    <xf numFmtId="0" fontId="8" fillId="0" borderId="1" xfId="0" applyFont="1" applyBorder="1" applyAlignment="1">
      <alignment horizontal="center" vertical="center" wrapText="1"/>
    </xf>
    <xf numFmtId="0" fontId="9" fillId="0" borderId="0" xfId="0" applyFont="1"/>
    <xf numFmtId="0" fontId="30" fillId="0" borderId="0" xfId="0" applyFont="1"/>
    <xf numFmtId="0" fontId="31" fillId="0" borderId="0" xfId="0" applyFont="1"/>
    <xf numFmtId="0" fontId="25" fillId="0" borderId="0" xfId="0" applyFont="1" applyAlignment="1">
      <alignment horizontal="right" vertical="justify"/>
    </xf>
    <xf numFmtId="0" fontId="25" fillId="0" borderId="0" xfId="0" applyFont="1" applyAlignment="1">
      <alignment horizontal="left" vertical="justify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center" vertical="center"/>
    </xf>
    <xf numFmtId="0" fontId="25" fillId="0" borderId="0" xfId="0" applyFont="1" applyBorder="1"/>
    <xf numFmtId="164" fontId="11" fillId="0" borderId="0" xfId="0" quotePrefix="1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wrapText="1"/>
    </xf>
    <xf numFmtId="49" fontId="11" fillId="0" borderId="0" xfId="0" applyNumberFormat="1" applyFont="1" applyBorder="1" applyAlignment="1">
      <alignment horizontal="center" wrapText="1"/>
    </xf>
    <xf numFmtId="0" fontId="8" fillId="0" borderId="0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wrapText="1"/>
    </xf>
    <xf numFmtId="0" fontId="8" fillId="0" borderId="0" xfId="0" applyFont="1" applyBorder="1"/>
    <xf numFmtId="1" fontId="8" fillId="0" borderId="0" xfId="0" applyNumberFormat="1" applyFont="1" applyFill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wrapText="1"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/>
    <xf numFmtId="0" fontId="0" fillId="0" borderId="0" xfId="0" applyBorder="1"/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/>
    <xf numFmtId="49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top"/>
    </xf>
    <xf numFmtId="0" fontId="28" fillId="0" borderId="0" xfId="0" applyFont="1"/>
    <xf numFmtId="0" fontId="12" fillId="0" borderId="0" xfId="0" applyFont="1" applyBorder="1"/>
    <xf numFmtId="0" fontId="8" fillId="0" borderId="0" xfId="0" applyFont="1" applyFill="1" applyBorder="1" applyAlignment="1">
      <alignment vertical="top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Border="1" applyAlignment="1">
      <alignment horizontal="justify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justify" wrapText="1"/>
    </xf>
    <xf numFmtId="0" fontId="3" fillId="0" borderId="0" xfId="0" applyFont="1" applyAlignment="1">
      <alignment horizontal="left" vertical="justify"/>
    </xf>
    <xf numFmtId="0" fontId="3" fillId="0" borderId="0" xfId="0" applyFont="1" applyAlignment="1"/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25" fillId="0" borderId="1" xfId="0" applyNumberFormat="1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49" fontId="9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1" applyFont="1" applyFill="1" applyBorder="1" applyAlignment="1">
      <alignment horizontal="justify" vertical="top" wrapText="1"/>
    </xf>
    <xf numFmtId="49" fontId="9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14" fontId="9" fillId="2" borderId="1" xfId="0" applyNumberFormat="1" applyFont="1" applyFill="1" applyBorder="1" applyAlignment="1">
      <alignment vertical="center" wrapText="1"/>
    </xf>
    <xf numFmtId="0" fontId="34" fillId="2" borderId="1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vertical="center" wrapText="1"/>
    </xf>
    <xf numFmtId="0" fontId="28" fillId="0" borderId="1" xfId="0" applyFont="1" applyBorder="1"/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justify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26" fillId="0" borderId="1" xfId="2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 applyProtection="1">
      <alignment wrapText="1"/>
    </xf>
    <xf numFmtId="0" fontId="8" fillId="0" borderId="0" xfId="0" applyFont="1" applyAlignment="1">
      <alignment wrapText="1"/>
    </xf>
    <xf numFmtId="0" fontId="26" fillId="0" borderId="3" xfId="2" applyFont="1" applyFill="1" applyBorder="1" applyAlignment="1">
      <alignment horizontal="left" wrapText="1"/>
    </xf>
    <xf numFmtId="49" fontId="8" fillId="0" borderId="4" xfId="0" applyNumberFormat="1" applyFont="1" applyFill="1" applyBorder="1" applyAlignment="1">
      <alignment horizontal="center" vertical="center"/>
    </xf>
    <xf numFmtId="2" fontId="9" fillId="2" borderId="5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35" fillId="0" borderId="1" xfId="2" applyFont="1" applyFill="1" applyBorder="1" applyAlignment="1">
      <alignment horizontal="left" wrapText="1"/>
    </xf>
    <xf numFmtId="0" fontId="8" fillId="0" borderId="1" xfId="0" applyFont="1" applyFill="1" applyBorder="1" applyAlignment="1">
      <alignment vertical="center"/>
    </xf>
    <xf numFmtId="49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26" fillId="0" borderId="0" xfId="0" applyNumberFormat="1" applyFont="1" applyAlignment="1">
      <alignment vertical="top" wrapText="1"/>
    </xf>
    <xf numFmtId="0" fontId="8" fillId="0" borderId="1" xfId="0" applyFont="1" applyBorder="1" applyAlignment="1">
      <alignment horizontal="left" wrapText="1"/>
    </xf>
    <xf numFmtId="0" fontId="8" fillId="2" borderId="5" xfId="0" applyFont="1" applyFill="1" applyBorder="1" applyAlignment="1">
      <alignment vertical="center" wrapText="1"/>
    </xf>
    <xf numFmtId="0" fontId="8" fillId="0" borderId="5" xfId="1" applyFont="1" applyFill="1" applyBorder="1" applyAlignment="1">
      <alignment horizontal="justify" vertical="top" wrapText="1"/>
    </xf>
    <xf numFmtId="49" fontId="8" fillId="2" borderId="5" xfId="0" applyNumberFormat="1" applyFont="1" applyFill="1" applyBorder="1" applyAlignment="1">
      <alignment horizontal="center" vertical="center" wrapText="1"/>
    </xf>
    <xf numFmtId="2" fontId="8" fillId="2" borderId="5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right"/>
    </xf>
    <xf numFmtId="0" fontId="8" fillId="0" borderId="1" xfId="0" applyNumberFormat="1" applyFont="1" applyFill="1" applyBorder="1" applyAlignment="1" applyProtection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Border="1" applyAlignment="1"/>
    <xf numFmtId="0" fontId="9" fillId="0" borderId="1" xfId="0" applyFont="1" applyBorder="1" applyAlignment="1">
      <alignment wrapText="1"/>
    </xf>
    <xf numFmtId="2" fontId="36" fillId="0" borderId="1" xfId="0" applyNumberFormat="1" applyFont="1" applyBorder="1" applyAlignment="1">
      <alignment horizontal="center" vertical="center"/>
    </xf>
    <xf numFmtId="0" fontId="37" fillId="0" borderId="0" xfId="0" applyFont="1" applyFill="1"/>
    <xf numFmtId="0" fontId="38" fillId="0" borderId="0" xfId="0" applyFont="1" applyFill="1"/>
    <xf numFmtId="0" fontId="36" fillId="0" borderId="0" xfId="0" applyFont="1" applyFill="1"/>
    <xf numFmtId="2" fontId="8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vertical="top" wrapText="1"/>
    </xf>
    <xf numFmtId="0" fontId="16" fillId="0" borderId="0" xfId="0" applyFont="1" applyAlignment="1">
      <alignment horizontal="justify" wrapText="1"/>
    </xf>
    <xf numFmtId="2" fontId="8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horizontal="left" wrapText="1"/>
    </xf>
    <xf numFmtId="164" fontId="13" fillId="0" borderId="0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/>
    <xf numFmtId="164" fontId="3" fillId="0" borderId="0" xfId="0" applyNumberFormat="1" applyFont="1" applyFill="1" applyBorder="1" applyAlignment="1">
      <alignment horizontal="center" vertical="center"/>
    </xf>
    <xf numFmtId="1" fontId="40" fillId="0" borderId="0" xfId="0" applyNumberFormat="1" applyFont="1" applyFill="1" applyBorder="1" applyAlignment="1">
      <alignment horizontal="left"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/>
    <xf numFmtId="49" fontId="9" fillId="0" borderId="1" xfId="0" applyNumberFormat="1" applyFont="1" applyFill="1" applyBorder="1" applyAlignment="1">
      <alignment horizontal="center" vertical="top" wrapText="1"/>
    </xf>
    <xf numFmtId="2" fontId="9" fillId="0" borderId="1" xfId="0" applyNumberFormat="1" applyFont="1" applyFill="1" applyBorder="1" applyAlignment="1">
      <alignment horizontal="center" vertical="top" wrapText="1"/>
    </xf>
    <xf numFmtId="0" fontId="26" fillId="0" borderId="0" xfId="0" applyFont="1" applyFill="1" applyAlignment="1">
      <alignment vertical="top" wrapText="1"/>
    </xf>
    <xf numFmtId="49" fontId="26" fillId="0" borderId="0" xfId="0" applyNumberFormat="1" applyFont="1" applyFill="1" applyAlignment="1">
      <alignment horizontal="center" vertical="top" wrapText="1"/>
    </xf>
    <xf numFmtId="0" fontId="17" fillId="0" borderId="0" xfId="0" applyFont="1" applyFill="1"/>
    <xf numFmtId="0" fontId="8" fillId="0" borderId="0" xfId="0" applyFont="1" applyFill="1" applyAlignment="1">
      <alignment horizontal="right" wrapText="1"/>
    </xf>
    <xf numFmtId="0" fontId="8" fillId="0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wrapText="1"/>
    </xf>
    <xf numFmtId="0" fontId="32" fillId="0" borderId="0" xfId="0" applyFont="1" applyFill="1"/>
    <xf numFmtId="0" fontId="15" fillId="0" borderId="0" xfId="0" applyFont="1" applyFill="1" applyAlignment="1">
      <alignment vertical="top" wrapText="1"/>
    </xf>
    <xf numFmtId="49" fontId="15" fillId="0" borderId="0" xfId="0" applyNumberFormat="1" applyFont="1" applyFill="1" applyAlignment="1">
      <alignment horizontal="center" vertical="top"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right"/>
    </xf>
    <xf numFmtId="2" fontId="9" fillId="0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wrapText="1"/>
    </xf>
    <xf numFmtId="49" fontId="8" fillId="0" borderId="7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 horizontal="left" wrapText="1"/>
    </xf>
    <xf numFmtId="2" fontId="8" fillId="0" borderId="1" xfId="0" applyNumberFormat="1" applyFont="1" applyFill="1" applyBorder="1" applyAlignment="1">
      <alignment wrapText="1"/>
    </xf>
    <xf numFmtId="0" fontId="26" fillId="0" borderId="1" xfId="0" applyNumberFormat="1" applyFont="1" applyFill="1" applyBorder="1" applyAlignment="1">
      <alignment vertical="top" wrapText="1"/>
    </xf>
    <xf numFmtId="2" fontId="35" fillId="0" borderId="6" xfId="0" applyNumberFormat="1" applyFont="1" applyFill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top" wrapText="1"/>
    </xf>
    <xf numFmtId="0" fontId="8" fillId="0" borderId="3" xfId="0" applyFont="1" applyBorder="1" applyAlignment="1">
      <alignment horizontal="left" vertical="center" wrapText="1"/>
    </xf>
    <xf numFmtId="0" fontId="26" fillId="2" borderId="3" xfId="0" applyFont="1" applyFill="1" applyBorder="1" applyAlignment="1">
      <alignment vertical="center" wrapText="1"/>
    </xf>
    <xf numFmtId="0" fontId="9" fillId="0" borderId="3" xfId="0" applyFont="1" applyBorder="1" applyAlignment="1">
      <alignment horizontal="justify" vertical="top" wrapText="1"/>
    </xf>
    <xf numFmtId="0" fontId="8" fillId="0" borderId="3" xfId="0" applyFont="1" applyBorder="1"/>
    <xf numFmtId="2" fontId="8" fillId="0" borderId="3" xfId="0" applyNumberFormat="1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9" fillId="0" borderId="7" xfId="0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2" fontId="28" fillId="0" borderId="3" xfId="0" applyNumberFormat="1" applyFont="1" applyBorder="1" applyAlignment="1">
      <alignment horizontal="center" vertical="center" wrapText="1"/>
    </xf>
    <xf numFmtId="2" fontId="28" fillId="0" borderId="1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/>
    </xf>
    <xf numFmtId="2" fontId="26" fillId="0" borderId="1" xfId="0" applyNumberFormat="1" applyFont="1" applyBorder="1" applyAlignment="1">
      <alignment horizontal="center" vertical="center"/>
    </xf>
    <xf numFmtId="2" fontId="26" fillId="0" borderId="0" xfId="0" applyNumberFormat="1" applyFont="1" applyAlignment="1">
      <alignment horizontal="center" vertical="top" wrapText="1"/>
    </xf>
    <xf numFmtId="2" fontId="35" fillId="0" borderId="1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wrapText="1"/>
    </xf>
    <xf numFmtId="0" fontId="5" fillId="0" borderId="0" xfId="0" applyFont="1" applyAlignment="1">
      <alignment vertical="top" wrapText="1"/>
    </xf>
    <xf numFmtId="0" fontId="9" fillId="2" borderId="0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10" fillId="0" borderId="0" xfId="0" applyFont="1"/>
    <xf numFmtId="0" fontId="9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165" fontId="9" fillId="2" borderId="7" xfId="11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vertical="center"/>
    </xf>
    <xf numFmtId="0" fontId="8" fillId="0" borderId="0" xfId="0" applyFont="1" applyAlignment="1">
      <alignment horizontal="right"/>
    </xf>
    <xf numFmtId="2" fontId="35" fillId="2" borderId="1" xfId="11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/>
    </xf>
    <xf numFmtId="49" fontId="26" fillId="0" borderId="0" xfId="0" applyNumberFormat="1" applyFont="1" applyAlignment="1">
      <alignment horizontal="center" vertical="center" wrapText="1"/>
    </xf>
    <xf numFmtId="2" fontId="38" fillId="0" borderId="0" xfId="0" applyNumberFormat="1" applyFont="1" applyFill="1"/>
    <xf numFmtId="2" fontId="8" fillId="0" borderId="0" xfId="0" applyNumberFormat="1" applyFont="1" applyBorder="1" applyAlignment="1">
      <alignment horizontal="center" vertical="center"/>
    </xf>
    <xf numFmtId="2" fontId="32" fillId="0" borderId="0" xfId="0" applyNumberFormat="1" applyFont="1" applyFill="1"/>
    <xf numFmtId="0" fontId="28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5" fillId="0" borderId="0" xfId="0" applyFont="1" applyFill="1" applyAlignment="1">
      <alignment vertical="top"/>
    </xf>
    <xf numFmtId="2" fontId="6" fillId="0" borderId="1" xfId="0" applyNumberFormat="1" applyFont="1" applyBorder="1" applyAlignment="1">
      <alignment vertical="center" wrapText="1"/>
    </xf>
    <xf numFmtId="2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vertical="center" wrapText="1"/>
    </xf>
    <xf numFmtId="2" fontId="5" fillId="0" borderId="1" xfId="0" applyNumberFormat="1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vertical="center" wrapText="1"/>
    </xf>
    <xf numFmtId="0" fontId="6" fillId="0" borderId="0" xfId="0" applyFont="1" applyFill="1" applyAlignment="1">
      <alignment vertical="top"/>
    </xf>
    <xf numFmtId="43" fontId="5" fillId="0" borderId="1" xfId="9" applyFont="1" applyFill="1" applyBorder="1" applyAlignment="1">
      <alignment horizontal="right" vertical="top" wrapText="1"/>
    </xf>
    <xf numFmtId="43" fontId="6" fillId="0" borderId="1" xfId="9" applyFont="1" applyFill="1" applyBorder="1" applyAlignment="1">
      <alignment horizontal="right" vertical="top" wrapText="1"/>
    </xf>
    <xf numFmtId="0" fontId="6" fillId="0" borderId="1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right" wrapText="1"/>
    </xf>
    <xf numFmtId="0" fontId="9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43" fontId="6" fillId="0" borderId="1" xfId="9" applyFont="1" applyFill="1" applyBorder="1" applyAlignment="1">
      <alignment vertical="center" wrapText="1"/>
    </xf>
    <xf numFmtId="2" fontId="26" fillId="0" borderId="1" xfId="0" applyNumberFormat="1" applyFont="1" applyFill="1" applyBorder="1" applyAlignment="1">
      <alignment horizontal="center" vertical="center"/>
    </xf>
    <xf numFmtId="2" fontId="20" fillId="0" borderId="0" xfId="0" applyNumberFormat="1" applyFont="1"/>
    <xf numFmtId="2" fontId="26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2" fontId="8" fillId="0" borderId="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2" fontId="8" fillId="0" borderId="0" xfId="0" applyNumberFormat="1" applyFont="1"/>
    <xf numFmtId="49" fontId="8" fillId="0" borderId="4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center" wrapText="1"/>
    </xf>
    <xf numFmtId="2" fontId="26" fillId="0" borderId="1" xfId="0" applyNumberFormat="1" applyFont="1" applyFill="1" applyBorder="1" applyAlignment="1">
      <alignment horizontal="center" vertical="center" wrapText="1"/>
    </xf>
    <xf numFmtId="2" fontId="26" fillId="2" borderId="1" xfId="11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justify" vertical="top" wrapText="1"/>
    </xf>
    <xf numFmtId="4" fontId="26" fillId="2" borderId="1" xfId="11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3" fontId="6" fillId="0" borderId="1" xfId="9" applyFont="1" applyFill="1" applyBorder="1" applyAlignment="1">
      <alignment horizontal="center" vertical="center" wrapText="1"/>
    </xf>
    <xf numFmtId="0" fontId="11" fillId="0" borderId="0" xfId="0" applyFont="1" applyAlignment="1">
      <alignment horizontal="justify" vertical="top" wrapText="1"/>
    </xf>
    <xf numFmtId="0" fontId="8" fillId="0" borderId="1" xfId="0" applyFont="1" applyBorder="1" applyAlignment="1">
      <alignment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0" fontId="5" fillId="0" borderId="0" xfId="0" applyFont="1" applyAlignment="1">
      <alignment horizontal="right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2" fontId="9" fillId="0" borderId="0" xfId="0" applyNumberFormat="1" applyFont="1" applyAlignment="1">
      <alignment horizontal="center" vertical="center" wrapText="1"/>
    </xf>
    <xf numFmtId="2" fontId="25" fillId="0" borderId="0" xfId="0" applyNumberFormat="1" applyFont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7" fillId="0" borderId="9" xfId="0" applyFont="1" applyBorder="1" applyAlignment="1">
      <alignment vertical="top" wrapText="1"/>
    </xf>
    <xf numFmtId="0" fontId="27" fillId="0" borderId="0" xfId="0" applyFont="1" applyAlignment="1">
      <alignment horizontal="left" wrapText="1"/>
    </xf>
    <xf numFmtId="0" fontId="25" fillId="0" borderId="0" xfId="0" applyFont="1" applyAlignment="1"/>
    <xf numFmtId="0" fontId="9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 wrapText="1"/>
    </xf>
    <xf numFmtId="0" fontId="9" fillId="0" borderId="3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5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center" vertical="top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right"/>
    </xf>
    <xf numFmtId="0" fontId="35" fillId="0" borderId="3" xfId="0" applyFont="1" applyFill="1" applyBorder="1" applyAlignment="1">
      <alignment horizontal="left" vertical="top" wrapText="1"/>
    </xf>
    <xf numFmtId="0" fontId="35" fillId="0" borderId="8" xfId="0" applyFont="1" applyFill="1" applyBorder="1" applyAlignment="1">
      <alignment horizontal="left" vertical="top" wrapText="1"/>
    </xf>
    <xf numFmtId="0" fontId="35" fillId="0" borderId="6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wrapText="1"/>
    </xf>
    <xf numFmtId="0" fontId="26" fillId="0" borderId="6" xfId="0" applyFont="1" applyFill="1" applyBorder="1" applyAlignment="1">
      <alignment horizontal="center" wrapText="1"/>
    </xf>
    <xf numFmtId="0" fontId="26" fillId="0" borderId="7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9" fillId="2" borderId="5" xfId="0" applyFont="1" applyFill="1" applyBorder="1" applyAlignment="1">
      <alignment vertical="center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/>
    </xf>
    <xf numFmtId="0" fontId="7" fillId="0" borderId="0" xfId="0" applyFont="1" applyAlignment="1">
      <alignment horizontal="left" wrapText="1"/>
    </xf>
    <xf numFmtId="0" fontId="9" fillId="2" borderId="0" xfId="0" applyFont="1" applyFill="1" applyBorder="1" applyAlignment="1">
      <alignment horizontal="center" vertical="center" wrapText="1"/>
    </xf>
    <xf numFmtId="165" fontId="5" fillId="2" borderId="10" xfId="11" applyNumberFormat="1" applyFont="1" applyFill="1" applyBorder="1" applyAlignment="1">
      <alignment horizontal="right" wrapText="1"/>
    </xf>
  </cellXfs>
  <cellStyles count="12">
    <cellStyle name="Обычный" xfId="0" builtinId="0"/>
    <cellStyle name="Обычный 16" xfId="1"/>
    <cellStyle name="Обычный 18" xfId="2"/>
    <cellStyle name="Обычный 2" xfId="3"/>
    <cellStyle name="Обычный 2 2" xfId="4"/>
    <cellStyle name="Обычный 3" xfId="5"/>
    <cellStyle name="Обычный 4" xfId="6"/>
    <cellStyle name="Тысячи [0]_перечис.11" xfId="7"/>
    <cellStyle name="Тысячи_перечис.11" xfId="8"/>
    <cellStyle name="Финансовый" xfId="9" builtinId="3"/>
    <cellStyle name="Финансовый 2" xfId="10"/>
    <cellStyle name="Финансовый 3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152400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5240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152400</xdr:colOff>
      <xdr:row>17</xdr:row>
      <xdr:rowOff>152400</xdr:rowOff>
    </xdr:to>
    <xdr:pic>
      <xdr:nvPicPr>
        <xdr:cNvPr id="20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86875"/>
          <a:ext cx="15240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152400</xdr:rowOff>
    </xdr:to>
    <xdr:pic>
      <xdr:nvPicPr>
        <xdr:cNvPr id="20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29850"/>
          <a:ext cx="15240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 enableFormatConditionsCalculation="0">
    <tabColor indexed="14"/>
  </sheetPr>
  <dimension ref="A1:G48"/>
  <sheetViews>
    <sheetView view="pageBreakPreview" topLeftCell="A4" workbookViewId="0">
      <selection activeCell="B9" sqref="B9"/>
    </sheetView>
  </sheetViews>
  <sheetFormatPr defaultRowHeight="12.75"/>
  <cols>
    <col min="1" max="1" width="41.140625" style="159" customWidth="1"/>
    <col min="2" max="2" width="34.42578125" style="160" customWidth="1"/>
    <col min="3" max="3" width="26.5703125" style="160" customWidth="1"/>
    <col min="4" max="4" width="14.7109375" style="174" customWidth="1"/>
    <col min="5" max="5" width="20.7109375" style="174" customWidth="1"/>
  </cols>
  <sheetData>
    <row r="1" spans="1:7" ht="16.5" customHeight="1">
      <c r="C1" s="239" t="s">
        <v>282</v>
      </c>
      <c r="D1" s="239"/>
      <c r="E1" s="239"/>
      <c r="F1" s="19"/>
      <c r="G1" s="19"/>
    </row>
    <row r="2" spans="1:7" ht="95.25" customHeight="1">
      <c r="C2" s="161" t="s">
        <v>301</v>
      </c>
      <c r="D2" s="161"/>
      <c r="E2" s="161"/>
      <c r="F2" s="19"/>
      <c r="G2" s="19"/>
    </row>
    <row r="3" spans="1:7" ht="31.5" customHeight="1">
      <c r="C3" s="161"/>
      <c r="D3" s="161"/>
      <c r="E3" s="161"/>
      <c r="F3" s="19"/>
      <c r="G3" s="19"/>
    </row>
    <row r="4" spans="1:7" s="17" customFormat="1" ht="55.5" customHeight="1">
      <c r="A4" s="273" t="s">
        <v>302</v>
      </c>
      <c r="B4" s="273"/>
      <c r="C4" s="273"/>
      <c r="D4" s="240"/>
      <c r="E4" s="240"/>
    </row>
    <row r="5" spans="1:7" s="17" customFormat="1" ht="32.25" customHeight="1">
      <c r="A5" s="198"/>
      <c r="B5" s="198"/>
      <c r="C5" s="252" t="s">
        <v>291</v>
      </c>
      <c r="D5" s="240"/>
      <c r="E5" s="240"/>
    </row>
    <row r="6" spans="1:7" s="241" customFormat="1" ht="18.75" customHeight="1">
      <c r="A6" s="274" t="s">
        <v>259</v>
      </c>
      <c r="B6" s="275" t="s">
        <v>219</v>
      </c>
      <c r="C6" s="276" t="s">
        <v>281</v>
      </c>
    </row>
    <row r="7" spans="1:7" s="241" customFormat="1" ht="32.25" customHeight="1">
      <c r="A7" s="274"/>
      <c r="B7" s="275"/>
      <c r="C7" s="276"/>
    </row>
    <row r="8" spans="1:7" s="241" customFormat="1" ht="15.75">
      <c r="A8" s="242" t="s">
        <v>260</v>
      </c>
      <c r="B8" s="243"/>
      <c r="C8" s="244">
        <f>-C9</f>
        <v>0</v>
      </c>
    </row>
    <row r="9" spans="1:7" s="241" customFormat="1" ht="53.25" customHeight="1">
      <c r="A9" s="242" t="s">
        <v>261</v>
      </c>
      <c r="B9" s="243" t="s">
        <v>262</v>
      </c>
      <c r="C9" s="244">
        <f>C15</f>
        <v>0</v>
      </c>
    </row>
    <row r="10" spans="1:7" s="241" customFormat="1" ht="15.75" hidden="1" customHeight="1">
      <c r="A10" s="242" t="s">
        <v>263</v>
      </c>
      <c r="B10" s="243" t="s">
        <v>264</v>
      </c>
      <c r="C10" s="244">
        <f>C11+C13</f>
        <v>0</v>
      </c>
    </row>
    <row r="11" spans="1:7" s="248" customFormat="1" ht="31.5" hidden="1" customHeight="1">
      <c r="A11" s="245" t="s">
        <v>265</v>
      </c>
      <c r="B11" s="246" t="s">
        <v>266</v>
      </c>
      <c r="C11" s="247">
        <f>C12</f>
        <v>0</v>
      </c>
    </row>
    <row r="12" spans="1:7" s="241" customFormat="1" ht="31.5" hidden="1" customHeight="1">
      <c r="A12" s="245" t="s">
        <v>267</v>
      </c>
      <c r="B12" s="246" t="s">
        <v>268</v>
      </c>
      <c r="C12" s="247"/>
    </row>
    <row r="13" spans="1:7" s="241" customFormat="1" ht="40.5" hidden="1" customHeight="1">
      <c r="A13" s="245" t="s">
        <v>269</v>
      </c>
      <c r="B13" s="246" t="s">
        <v>270</v>
      </c>
      <c r="C13" s="247">
        <f>C14</f>
        <v>0</v>
      </c>
    </row>
    <row r="14" spans="1:7" s="241" customFormat="1" ht="43.5" hidden="1" customHeight="1">
      <c r="A14" s="245" t="s">
        <v>271</v>
      </c>
      <c r="B14" s="246" t="s">
        <v>272</v>
      </c>
      <c r="C14" s="247"/>
    </row>
    <row r="15" spans="1:7" s="241" customFormat="1" ht="25.5" customHeight="1">
      <c r="A15" s="245" t="s">
        <v>273</v>
      </c>
      <c r="B15" s="246" t="s">
        <v>262</v>
      </c>
      <c r="C15" s="249">
        <f>C16</f>
        <v>0</v>
      </c>
    </row>
    <row r="16" spans="1:7" s="241" customFormat="1" ht="37.5" customHeight="1">
      <c r="A16" s="245" t="s">
        <v>235</v>
      </c>
      <c r="B16" s="246" t="s">
        <v>274</v>
      </c>
      <c r="C16" s="249">
        <f>C17</f>
        <v>0</v>
      </c>
    </row>
    <row r="17" spans="1:5" s="241" customFormat="1" ht="32.25" customHeight="1">
      <c r="A17" s="245" t="s">
        <v>275</v>
      </c>
      <c r="B17" s="246" t="s">
        <v>276</v>
      </c>
      <c r="C17" s="250">
        <f>C18</f>
        <v>0</v>
      </c>
    </row>
    <row r="18" spans="1:5" s="241" customFormat="1" ht="36.75" customHeight="1">
      <c r="A18" s="245" t="s">
        <v>277</v>
      </c>
      <c r="B18" s="246" t="s">
        <v>278</v>
      </c>
      <c r="C18" s="249">
        <f>C19</f>
        <v>0</v>
      </c>
    </row>
    <row r="19" spans="1:5" s="241" customFormat="1" ht="69.75" customHeight="1">
      <c r="A19" s="245" t="s">
        <v>279</v>
      </c>
      <c r="B19" s="246" t="s">
        <v>280</v>
      </c>
      <c r="C19" s="250">
        <v>0</v>
      </c>
    </row>
    <row r="20" spans="1:5">
      <c r="A20" s="168"/>
      <c r="B20" s="169"/>
      <c r="C20" s="169"/>
      <c r="D20" s="170"/>
      <c r="E20" s="170"/>
    </row>
    <row r="21" spans="1:5" s="164" customFormat="1" ht="24.75" customHeight="1">
      <c r="A21" s="168"/>
      <c r="B21" s="169"/>
      <c r="C21" s="169"/>
      <c r="D21" s="170"/>
      <c r="E21" s="170"/>
    </row>
    <row r="22" spans="1:5">
      <c r="A22" s="166"/>
      <c r="B22" s="163"/>
      <c r="C22" s="167"/>
      <c r="D22" s="167"/>
      <c r="E22" s="167"/>
    </row>
    <row r="23" spans="1:5" hidden="1">
      <c r="A23" s="168"/>
      <c r="B23" s="169"/>
      <c r="C23" s="163"/>
      <c r="D23" s="162"/>
      <c r="E23" s="167"/>
    </row>
    <row r="24" spans="1:5" hidden="1">
      <c r="A24" s="168"/>
      <c r="B24" s="169"/>
      <c r="C24" s="163"/>
      <c r="D24" s="162"/>
      <c r="E24" s="167"/>
    </row>
    <row r="25" spans="1:5" s="164" customFormat="1" hidden="1">
      <c r="A25" s="168"/>
      <c r="B25" s="169"/>
      <c r="C25" s="169"/>
      <c r="D25" s="165"/>
      <c r="E25" s="170"/>
    </row>
    <row r="26" spans="1:5">
      <c r="A26" s="168"/>
      <c r="B26" s="169"/>
      <c r="C26" s="169"/>
      <c r="D26" s="170"/>
      <c r="E26" s="170"/>
    </row>
    <row r="27" spans="1:5" hidden="1">
      <c r="A27" s="168"/>
      <c r="B27" s="169"/>
      <c r="C27" s="169"/>
      <c r="D27" s="165"/>
      <c r="E27" s="165"/>
    </row>
    <row r="28" spans="1:5">
      <c r="A28" s="166"/>
      <c r="B28" s="163"/>
      <c r="C28" s="167"/>
      <c r="D28" s="167"/>
      <c r="E28" s="167"/>
    </row>
    <row r="29" spans="1:5">
      <c r="A29" s="168"/>
      <c r="B29" s="169"/>
      <c r="C29" s="169"/>
      <c r="D29" s="170"/>
      <c r="E29" s="170"/>
    </row>
    <row r="30" spans="1:5" hidden="1">
      <c r="A30" s="168"/>
      <c r="B30" s="169"/>
      <c r="C30" s="169"/>
      <c r="D30" s="165"/>
      <c r="E30" s="165"/>
    </row>
    <row r="31" spans="1:5">
      <c r="A31" s="166"/>
      <c r="B31" s="163"/>
      <c r="C31" s="167"/>
      <c r="D31" s="167"/>
      <c r="E31" s="167"/>
    </row>
    <row r="32" spans="1:5">
      <c r="A32" s="168"/>
      <c r="B32" s="169"/>
      <c r="C32" s="169"/>
      <c r="D32" s="170"/>
      <c r="E32" s="170"/>
    </row>
    <row r="33" spans="1:5" hidden="1">
      <c r="A33" s="168"/>
      <c r="B33" s="169"/>
      <c r="C33" s="163"/>
      <c r="D33" s="162"/>
      <c r="E33" s="162"/>
    </row>
    <row r="34" spans="1:5" hidden="1">
      <c r="A34" s="168"/>
      <c r="B34" s="169"/>
      <c r="C34" s="163"/>
      <c r="D34" s="162"/>
      <c r="E34" s="162"/>
    </row>
    <row r="35" spans="1:5" hidden="1">
      <c r="A35" s="168"/>
      <c r="B35" s="169"/>
      <c r="C35" s="163"/>
      <c r="D35" s="162"/>
      <c r="E35" s="162"/>
    </row>
    <row r="36" spans="1:5" hidden="1">
      <c r="A36" s="168"/>
      <c r="B36" s="169"/>
      <c r="C36" s="169"/>
      <c r="D36" s="165"/>
      <c r="E36" s="165"/>
    </row>
    <row r="37" spans="1:5" hidden="1">
      <c r="A37" s="166"/>
      <c r="B37" s="163"/>
      <c r="C37" s="163"/>
      <c r="D37" s="162"/>
      <c r="E37" s="162"/>
    </row>
    <row r="38" spans="1:5" hidden="1">
      <c r="A38" s="168"/>
      <c r="B38" s="169"/>
      <c r="C38" s="169"/>
      <c r="D38" s="165"/>
      <c r="E38" s="165"/>
    </row>
    <row r="39" spans="1:5" hidden="1">
      <c r="A39" s="168"/>
      <c r="B39" s="169"/>
      <c r="C39" s="169"/>
      <c r="D39" s="165"/>
      <c r="E39" s="165"/>
    </row>
    <row r="40" spans="1:5" hidden="1">
      <c r="A40" s="168"/>
      <c r="B40" s="169"/>
      <c r="C40" s="169"/>
      <c r="D40" s="165"/>
      <c r="E40" s="165"/>
    </row>
    <row r="41" spans="1:5" hidden="1">
      <c r="A41" s="166"/>
      <c r="B41" s="163"/>
      <c r="C41" s="163"/>
      <c r="D41" s="162"/>
      <c r="E41" s="162"/>
    </row>
    <row r="42" spans="1:5" hidden="1">
      <c r="A42" s="168"/>
      <c r="B42" s="169"/>
      <c r="C42" s="163"/>
      <c r="D42" s="162"/>
      <c r="E42" s="162"/>
    </row>
    <row r="43" spans="1:5" hidden="1">
      <c r="A43" s="168"/>
      <c r="B43" s="169"/>
      <c r="C43" s="163"/>
      <c r="D43" s="162"/>
      <c r="E43" s="162"/>
    </row>
    <row r="44" spans="1:5" hidden="1">
      <c r="A44" s="168"/>
      <c r="B44" s="169"/>
      <c r="C44" s="163"/>
      <c r="D44" s="162"/>
      <c r="E44" s="162"/>
    </row>
    <row r="45" spans="1:5" hidden="1">
      <c r="A45" s="168"/>
      <c r="B45" s="169"/>
      <c r="C45" s="169"/>
      <c r="D45" s="165"/>
      <c r="E45" s="165"/>
    </row>
    <row r="46" spans="1:5">
      <c r="A46" s="168"/>
      <c r="B46" s="169"/>
      <c r="C46" s="169"/>
      <c r="D46" s="165"/>
      <c r="E46" s="165"/>
    </row>
    <row r="47" spans="1:5">
      <c r="A47" s="166"/>
      <c r="B47" s="163"/>
      <c r="C47" s="167"/>
      <c r="D47" s="167"/>
      <c r="E47" s="167"/>
    </row>
    <row r="48" spans="1:5">
      <c r="A48" s="171"/>
      <c r="B48" s="172"/>
      <c r="C48" s="172"/>
      <c r="D48" s="173"/>
      <c r="E48" s="173"/>
    </row>
  </sheetData>
  <mergeCells count="4">
    <mergeCell ref="A4:C4"/>
    <mergeCell ref="A6:A7"/>
    <mergeCell ref="B6:B7"/>
    <mergeCell ref="C6:C7"/>
  </mergeCells>
  <phoneticPr fontId="4" type="noConversion"/>
  <pageMargins left="0.75" right="0.75" top="1" bottom="1" header="0.5" footer="0.5"/>
  <pageSetup paperSize="9" scale="8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 enableFormatConditionsCalculation="0">
    <tabColor indexed="14"/>
  </sheetPr>
  <dimension ref="A1:I53"/>
  <sheetViews>
    <sheetView view="pageBreakPreview" zoomScale="75" zoomScaleNormal="75" workbookViewId="0">
      <selection activeCell="G56" sqref="G56"/>
    </sheetView>
  </sheetViews>
  <sheetFormatPr defaultRowHeight="12.75"/>
  <cols>
    <col min="1" max="1" width="76.28515625" style="185" customWidth="1"/>
    <col min="2" max="2" width="21.85546875" style="186" customWidth="1"/>
    <col min="3" max="3" width="12.42578125" style="186" customWidth="1"/>
    <col min="4" max="4" width="0.140625" style="186" hidden="1" customWidth="1"/>
    <col min="5" max="5" width="14.85546875" style="186" customWidth="1"/>
    <col min="6" max="6" width="17.5703125" style="186" customWidth="1"/>
    <col min="7" max="7" width="16.7109375" style="186" customWidth="1"/>
    <col min="8" max="8" width="11.42578125" style="179" bestFit="1" customWidth="1"/>
    <col min="9" max="9" width="16.5703125" style="179" customWidth="1"/>
    <col min="10" max="16384" width="9.140625" style="179"/>
  </cols>
  <sheetData>
    <row r="1" spans="1:8" ht="84.75" customHeight="1">
      <c r="A1" s="177"/>
      <c r="B1" s="178"/>
      <c r="C1" s="299" t="s">
        <v>341</v>
      </c>
      <c r="D1" s="299"/>
      <c r="E1" s="299"/>
      <c r="F1" s="299"/>
      <c r="G1" s="299"/>
    </row>
    <row r="2" spans="1:8" ht="21.75" customHeight="1">
      <c r="A2" s="177"/>
      <c r="B2" s="178"/>
      <c r="C2" s="180"/>
      <c r="D2" s="180"/>
      <c r="E2" s="180"/>
      <c r="F2" s="180"/>
      <c r="G2" s="180"/>
    </row>
    <row r="3" spans="1:8" s="2" customFormat="1" ht="57" customHeight="1">
      <c r="A3" s="300" t="s">
        <v>349</v>
      </c>
      <c r="B3" s="300"/>
      <c r="C3" s="300"/>
      <c r="D3" s="300"/>
      <c r="E3" s="300"/>
      <c r="F3" s="300"/>
      <c r="G3" s="300"/>
    </row>
    <row r="4" spans="1:8" s="30" customFormat="1" ht="18.75">
      <c r="A4" s="142"/>
      <c r="B4" s="143"/>
      <c r="C4" s="303" t="s">
        <v>60</v>
      </c>
      <c r="D4" s="303"/>
      <c r="E4" s="303"/>
      <c r="F4" s="303"/>
      <c r="G4" s="303"/>
    </row>
    <row r="5" spans="1:8" s="30" customFormat="1" ht="43.5" customHeight="1">
      <c r="A5" s="307" t="s">
        <v>42</v>
      </c>
      <c r="B5" s="308" t="s">
        <v>219</v>
      </c>
      <c r="C5" s="309"/>
      <c r="D5" s="310" t="s">
        <v>297</v>
      </c>
      <c r="E5" s="301" t="s">
        <v>229</v>
      </c>
      <c r="F5" s="301" t="s">
        <v>289</v>
      </c>
      <c r="G5" s="301" t="s">
        <v>328</v>
      </c>
    </row>
    <row r="6" spans="1:8" s="149" customFormat="1" ht="55.5" customHeight="1">
      <c r="A6" s="307"/>
      <c r="B6" s="54" t="s">
        <v>65</v>
      </c>
      <c r="C6" s="54" t="s">
        <v>66</v>
      </c>
      <c r="D6" s="311"/>
      <c r="E6" s="302"/>
      <c r="F6" s="302"/>
      <c r="G6" s="302"/>
    </row>
    <row r="7" spans="1:8" s="150" customFormat="1" ht="18" customHeight="1">
      <c r="A7" s="53">
        <v>1</v>
      </c>
      <c r="B7" s="52" t="s">
        <v>226</v>
      </c>
      <c r="C7" s="52" t="s">
        <v>43</v>
      </c>
      <c r="D7" s="52"/>
      <c r="E7" s="52" t="s">
        <v>44</v>
      </c>
      <c r="F7" s="52" t="s">
        <v>44</v>
      </c>
      <c r="G7" s="52" t="s">
        <v>45</v>
      </c>
    </row>
    <row r="8" spans="1:8" s="150" customFormat="1" ht="44.25" customHeight="1">
      <c r="A8" s="192" t="s">
        <v>179</v>
      </c>
      <c r="B8" s="175" t="s">
        <v>197</v>
      </c>
      <c r="C8" s="175"/>
      <c r="D8" s="176">
        <v>8336.77</v>
      </c>
      <c r="E8" s="176">
        <f>E9+E18+E29+E37</f>
        <v>-706</v>
      </c>
      <c r="F8" s="176">
        <f>F9+F18+F29+F37</f>
        <v>7630.77</v>
      </c>
      <c r="G8" s="176">
        <f>G9+G18+G29+G37</f>
        <v>7503.5199999999995</v>
      </c>
    </row>
    <row r="9" spans="1:8" s="150" customFormat="1" ht="78" customHeight="1">
      <c r="A9" s="132" t="s">
        <v>258</v>
      </c>
      <c r="B9" s="123" t="s">
        <v>239</v>
      </c>
      <c r="C9" s="123"/>
      <c r="D9" s="131">
        <v>2709.49</v>
      </c>
      <c r="E9" s="131">
        <f>E10</f>
        <v>468.32</v>
      </c>
      <c r="F9" s="131">
        <f>F10</f>
        <v>3177.81</v>
      </c>
      <c r="G9" s="131">
        <f>G10</f>
        <v>3180.81</v>
      </c>
    </row>
    <row r="10" spans="1:8" s="150" customFormat="1" ht="37.5" customHeight="1">
      <c r="A10" s="124" t="s">
        <v>240</v>
      </c>
      <c r="B10" s="54" t="s">
        <v>210</v>
      </c>
      <c r="C10" s="123"/>
      <c r="D10" s="131">
        <v>2709.49</v>
      </c>
      <c r="E10" s="131">
        <f>E11+E12+E13</f>
        <v>468.32</v>
      </c>
      <c r="F10" s="131">
        <f>F11+F12+F13</f>
        <v>3177.81</v>
      </c>
      <c r="G10" s="131">
        <f>G11+G12+G13</f>
        <v>3180.81</v>
      </c>
    </row>
    <row r="11" spans="1:8" s="150" customFormat="1" ht="27.75" customHeight="1">
      <c r="A11" s="194" t="s">
        <v>215</v>
      </c>
      <c r="B11" s="54" t="s">
        <v>211</v>
      </c>
      <c r="C11" s="54" t="s">
        <v>101</v>
      </c>
      <c r="D11" s="100">
        <v>1811.02</v>
      </c>
      <c r="E11" s="100">
        <v>203.78</v>
      </c>
      <c r="F11" s="100">
        <f>D11+E11</f>
        <v>2014.8</v>
      </c>
      <c r="G11" s="100">
        <f>1811.02+203.78</f>
        <v>2014.8</v>
      </c>
      <c r="H11" s="236"/>
    </row>
    <row r="12" spans="1:8" s="150" customFormat="1" ht="72" customHeight="1">
      <c r="A12" s="96" t="s">
        <v>217</v>
      </c>
      <c r="B12" s="54" t="s">
        <v>211</v>
      </c>
      <c r="C12" s="54" t="s">
        <v>216</v>
      </c>
      <c r="D12" s="100">
        <v>546.92999999999995</v>
      </c>
      <c r="E12" s="100">
        <v>61.54</v>
      </c>
      <c r="F12" s="100">
        <f t="shared" ref="F12:F17" si="0">D12+E12</f>
        <v>608.46999999999991</v>
      </c>
      <c r="G12" s="100">
        <f>546.93+61.54</f>
        <v>608.46999999999991</v>
      </c>
    </row>
    <row r="13" spans="1:8" s="150" customFormat="1" ht="35.25" customHeight="1">
      <c r="A13" s="96" t="s">
        <v>241</v>
      </c>
      <c r="B13" s="54" t="s">
        <v>212</v>
      </c>
      <c r="C13" s="54"/>
      <c r="D13" s="100">
        <v>351.54</v>
      </c>
      <c r="E13" s="100">
        <f>E14+E15+E16+E17</f>
        <v>203</v>
      </c>
      <c r="F13" s="100">
        <f>F14+F15+F16+F17</f>
        <v>554.54</v>
      </c>
      <c r="G13" s="100">
        <f>G14+G15+G16+G17</f>
        <v>557.54</v>
      </c>
    </row>
    <row r="14" spans="1:8" s="150" customFormat="1" ht="30" customHeight="1">
      <c r="A14" s="96" t="s">
        <v>102</v>
      </c>
      <c r="B14" s="54" t="s">
        <v>212</v>
      </c>
      <c r="C14" s="54" t="s">
        <v>103</v>
      </c>
      <c r="D14" s="100">
        <v>2</v>
      </c>
      <c r="E14" s="100">
        <v>0</v>
      </c>
      <c r="F14" s="100">
        <f t="shared" si="0"/>
        <v>2</v>
      </c>
      <c r="G14" s="100">
        <v>2</v>
      </c>
    </row>
    <row r="15" spans="1:8" s="150" customFormat="1" ht="45.75" customHeight="1">
      <c r="A15" s="96" t="s">
        <v>2</v>
      </c>
      <c r="B15" s="54" t="s">
        <v>212</v>
      </c>
      <c r="C15" s="54" t="s">
        <v>108</v>
      </c>
      <c r="D15" s="100">
        <v>334.94</v>
      </c>
      <c r="E15" s="100">
        <v>200</v>
      </c>
      <c r="F15" s="100">
        <f t="shared" si="0"/>
        <v>534.94000000000005</v>
      </c>
      <c r="G15" s="100">
        <v>534.94000000000005</v>
      </c>
    </row>
    <row r="16" spans="1:8" s="150" customFormat="1" ht="39" customHeight="1">
      <c r="A16" s="96" t="s">
        <v>104</v>
      </c>
      <c r="B16" s="54" t="s">
        <v>212</v>
      </c>
      <c r="C16" s="54">
        <v>851</v>
      </c>
      <c r="D16" s="100">
        <v>3.8</v>
      </c>
      <c r="E16" s="100">
        <v>0</v>
      </c>
      <c r="F16" s="100">
        <f t="shared" si="0"/>
        <v>3.8</v>
      </c>
      <c r="G16" s="100">
        <v>3.8</v>
      </c>
    </row>
    <row r="17" spans="1:7" s="150" customFormat="1" ht="30" customHeight="1">
      <c r="A17" s="96" t="s">
        <v>230</v>
      </c>
      <c r="B17" s="129" t="s">
        <v>212</v>
      </c>
      <c r="C17" s="54" t="s">
        <v>231</v>
      </c>
      <c r="D17" s="100">
        <v>10.8</v>
      </c>
      <c r="E17" s="100">
        <v>3</v>
      </c>
      <c r="F17" s="100">
        <f t="shared" si="0"/>
        <v>13.8</v>
      </c>
      <c r="G17" s="100">
        <v>16.8</v>
      </c>
    </row>
    <row r="18" spans="1:7" s="151" customFormat="1" ht="90" customHeight="1">
      <c r="A18" s="132" t="s">
        <v>253</v>
      </c>
      <c r="B18" s="123" t="s">
        <v>194</v>
      </c>
      <c r="C18" s="123"/>
      <c r="D18" s="131">
        <v>732.72</v>
      </c>
      <c r="E18" s="131">
        <f>E19+E23+E25+E27</f>
        <v>15</v>
      </c>
      <c r="F18" s="131">
        <f>F19+F23+F25+F27</f>
        <v>747.72</v>
      </c>
      <c r="G18" s="131">
        <f>G19+G23+G25+G27</f>
        <v>747.72</v>
      </c>
    </row>
    <row r="19" spans="1:7" s="150" customFormat="1" ht="33" customHeight="1">
      <c r="A19" s="182" t="s">
        <v>242</v>
      </c>
      <c r="B19" s="54" t="s">
        <v>196</v>
      </c>
      <c r="C19" s="54"/>
      <c r="D19" s="100">
        <v>667.72</v>
      </c>
      <c r="E19" s="100">
        <f>E20+E21+E22</f>
        <v>15</v>
      </c>
      <c r="F19" s="100">
        <f>F20+F21+F22</f>
        <v>682.72</v>
      </c>
      <c r="G19" s="100">
        <f>G20+G21+G22</f>
        <v>682.72</v>
      </c>
    </row>
    <row r="20" spans="1:7" s="150" customFormat="1" ht="42.75" customHeight="1">
      <c r="A20" s="112" t="s">
        <v>2</v>
      </c>
      <c r="B20" s="54" t="s">
        <v>196</v>
      </c>
      <c r="C20" s="54">
        <v>244</v>
      </c>
      <c r="D20" s="100">
        <v>521.5</v>
      </c>
      <c r="E20" s="100">
        <v>15</v>
      </c>
      <c r="F20" s="100">
        <f>D20+E20</f>
        <v>536.5</v>
      </c>
      <c r="G20" s="107">
        <v>536.5</v>
      </c>
    </row>
    <row r="21" spans="1:7" s="150" customFormat="1" ht="39" customHeight="1">
      <c r="A21" s="96" t="s">
        <v>104</v>
      </c>
      <c r="B21" s="54" t="s">
        <v>196</v>
      </c>
      <c r="C21" s="98" t="s">
        <v>109</v>
      </c>
      <c r="D21" s="152">
        <v>92.34</v>
      </c>
      <c r="E21" s="152">
        <v>0</v>
      </c>
      <c r="F21" s="100">
        <f>D21+E21</f>
        <v>92.34</v>
      </c>
      <c r="G21" s="265">
        <v>92.34</v>
      </c>
    </row>
    <row r="22" spans="1:7" s="150" customFormat="1" ht="39" customHeight="1">
      <c r="A22" s="96" t="s">
        <v>251</v>
      </c>
      <c r="B22" s="54" t="s">
        <v>196</v>
      </c>
      <c r="C22" s="98" t="s">
        <v>10</v>
      </c>
      <c r="D22" s="152">
        <v>53.88</v>
      </c>
      <c r="E22" s="152">
        <v>0</v>
      </c>
      <c r="F22" s="100">
        <f>D22+E22</f>
        <v>53.88</v>
      </c>
      <c r="G22" s="265">
        <v>53.88</v>
      </c>
    </row>
    <row r="23" spans="1:7" s="150" customFormat="1" ht="27.75" customHeight="1">
      <c r="A23" s="182" t="s">
        <v>243</v>
      </c>
      <c r="B23" s="54" t="s">
        <v>195</v>
      </c>
      <c r="C23" s="54"/>
      <c r="D23" s="100">
        <v>23</v>
      </c>
      <c r="E23" s="100">
        <f>E24</f>
        <v>0</v>
      </c>
      <c r="F23" s="100">
        <f>F24</f>
        <v>23</v>
      </c>
      <c r="G23" s="100">
        <f>G24</f>
        <v>23</v>
      </c>
    </row>
    <row r="24" spans="1:7" s="150" customFormat="1" ht="45.75" customHeight="1">
      <c r="A24" s="112" t="s">
        <v>2</v>
      </c>
      <c r="B24" s="54" t="s">
        <v>195</v>
      </c>
      <c r="C24" s="54">
        <v>244</v>
      </c>
      <c r="D24" s="100">
        <v>23</v>
      </c>
      <c r="E24" s="100">
        <v>0</v>
      </c>
      <c r="F24" s="100">
        <f>D24+E24</f>
        <v>23</v>
      </c>
      <c r="G24" s="100">
        <v>23</v>
      </c>
    </row>
    <row r="25" spans="1:7" s="151" customFormat="1" ht="62.25" customHeight="1">
      <c r="A25" s="195" t="s">
        <v>247</v>
      </c>
      <c r="B25" s="54" t="s">
        <v>198</v>
      </c>
      <c r="C25" s="54"/>
      <c r="D25" s="100">
        <v>40</v>
      </c>
      <c r="E25" s="100">
        <f>E26</f>
        <v>0</v>
      </c>
      <c r="F25" s="100">
        <f>F26</f>
        <v>40</v>
      </c>
      <c r="G25" s="100">
        <f>G26</f>
        <v>40</v>
      </c>
    </row>
    <row r="26" spans="1:7" s="151" customFormat="1" ht="45" customHeight="1">
      <c r="A26" s="112" t="s">
        <v>2</v>
      </c>
      <c r="B26" s="54" t="s">
        <v>198</v>
      </c>
      <c r="C26" s="98" t="s">
        <v>108</v>
      </c>
      <c r="D26" s="152">
        <v>40</v>
      </c>
      <c r="E26" s="152">
        <v>0</v>
      </c>
      <c r="F26" s="152">
        <f>D26+E26</f>
        <v>40</v>
      </c>
      <c r="G26" s="152">
        <v>40</v>
      </c>
    </row>
    <row r="27" spans="1:7" s="150" customFormat="1" ht="25.5" customHeight="1">
      <c r="A27" s="195" t="s">
        <v>244</v>
      </c>
      <c r="B27" s="54" t="s">
        <v>199</v>
      </c>
      <c r="C27" s="54"/>
      <c r="D27" s="100">
        <v>2</v>
      </c>
      <c r="E27" s="100">
        <f>E28</f>
        <v>0</v>
      </c>
      <c r="F27" s="100">
        <f>F28</f>
        <v>2</v>
      </c>
      <c r="G27" s="100">
        <f>G28</f>
        <v>2</v>
      </c>
    </row>
    <row r="28" spans="1:7" s="150" customFormat="1" ht="45.75" customHeight="1">
      <c r="A28" s="112" t="s">
        <v>2</v>
      </c>
      <c r="B28" s="54" t="s">
        <v>199</v>
      </c>
      <c r="C28" s="98" t="s">
        <v>108</v>
      </c>
      <c r="D28" s="152">
        <v>2</v>
      </c>
      <c r="E28" s="152">
        <v>0</v>
      </c>
      <c r="F28" s="152">
        <f>D28+E28</f>
        <v>2</v>
      </c>
      <c r="G28" s="152">
        <v>2</v>
      </c>
    </row>
    <row r="29" spans="1:7" s="150" customFormat="1" ht="81.75" customHeight="1">
      <c r="A29" s="132" t="s">
        <v>252</v>
      </c>
      <c r="B29" s="123" t="s">
        <v>202</v>
      </c>
      <c r="C29" s="125"/>
      <c r="D29" s="154">
        <v>4629.24</v>
      </c>
      <c r="E29" s="154">
        <f>E30+E32</f>
        <v>-924</v>
      </c>
      <c r="F29" s="154">
        <f>F30+F32</f>
        <v>3705.2400000000002</v>
      </c>
      <c r="G29" s="234">
        <f>G30+G32</f>
        <v>3574.99</v>
      </c>
    </row>
    <row r="30" spans="1:7" s="150" customFormat="1" ht="31.5" customHeight="1">
      <c r="A30" s="182" t="s">
        <v>248</v>
      </c>
      <c r="B30" s="54" t="s">
        <v>204</v>
      </c>
      <c r="C30" s="54"/>
      <c r="D30" s="100">
        <v>4159.18</v>
      </c>
      <c r="E30" s="100">
        <f>E31</f>
        <v>-924</v>
      </c>
      <c r="F30" s="100">
        <f>F31</f>
        <v>3235.1800000000003</v>
      </c>
      <c r="G30" s="107">
        <f>G31</f>
        <v>3113.93</v>
      </c>
    </row>
    <row r="31" spans="1:7" s="150" customFormat="1" ht="42.75" customHeight="1">
      <c r="A31" s="112" t="s">
        <v>173</v>
      </c>
      <c r="B31" s="54" t="s">
        <v>204</v>
      </c>
      <c r="C31" s="54" t="s">
        <v>11</v>
      </c>
      <c r="D31" s="100">
        <v>4159.18</v>
      </c>
      <c r="E31" s="100">
        <v>-924</v>
      </c>
      <c r="F31" s="100">
        <f>D31+E31</f>
        <v>3235.1800000000003</v>
      </c>
      <c r="G31" s="100">
        <v>3113.93</v>
      </c>
    </row>
    <row r="32" spans="1:7" s="150" customFormat="1" ht="27.75" customHeight="1">
      <c r="A32" s="96" t="s">
        <v>245</v>
      </c>
      <c r="B32" s="54" t="s">
        <v>203</v>
      </c>
      <c r="C32" s="98"/>
      <c r="D32" s="152">
        <v>470.06</v>
      </c>
      <c r="E32" s="152">
        <f>E33+E34+E35+E36</f>
        <v>0</v>
      </c>
      <c r="F32" s="152">
        <f>F33+F34+F35+F36</f>
        <v>470.06</v>
      </c>
      <c r="G32" s="265">
        <f>G33+G34+G35+G36</f>
        <v>461.06</v>
      </c>
    </row>
    <row r="33" spans="1:7" s="150" customFormat="1" ht="26.25" customHeight="1">
      <c r="A33" s="109" t="s">
        <v>366</v>
      </c>
      <c r="B33" s="54" t="s">
        <v>203</v>
      </c>
      <c r="C33" s="98" t="s">
        <v>365</v>
      </c>
      <c r="D33" s="152">
        <v>203.78</v>
      </c>
      <c r="E33" s="152">
        <v>0</v>
      </c>
      <c r="F33" s="152">
        <f>D33+E33</f>
        <v>203.78</v>
      </c>
      <c r="G33" s="152">
        <v>203.78</v>
      </c>
    </row>
    <row r="34" spans="1:7" s="150" customFormat="1" ht="72" customHeight="1">
      <c r="A34" s="109" t="s">
        <v>368</v>
      </c>
      <c r="B34" s="54" t="s">
        <v>203</v>
      </c>
      <c r="C34" s="98" t="s">
        <v>367</v>
      </c>
      <c r="D34" s="152">
        <v>61.54</v>
      </c>
      <c r="E34" s="152">
        <v>0</v>
      </c>
      <c r="F34" s="152">
        <f>D34+E34</f>
        <v>61.54</v>
      </c>
      <c r="G34" s="152">
        <v>61.54</v>
      </c>
    </row>
    <row r="35" spans="1:7" s="150" customFormat="1" ht="45.75" customHeight="1">
      <c r="A35" s="112" t="s">
        <v>2</v>
      </c>
      <c r="B35" s="54" t="s">
        <v>203</v>
      </c>
      <c r="C35" s="98" t="s">
        <v>108</v>
      </c>
      <c r="D35" s="152">
        <v>124.63</v>
      </c>
      <c r="E35" s="152">
        <v>0</v>
      </c>
      <c r="F35" s="152">
        <f>D35+E35</f>
        <v>124.63</v>
      </c>
      <c r="G35" s="152">
        <v>115.63</v>
      </c>
    </row>
    <row r="36" spans="1:7" s="150" customFormat="1" ht="36" customHeight="1">
      <c r="A36" s="49" t="s">
        <v>104</v>
      </c>
      <c r="B36" s="54" t="s">
        <v>203</v>
      </c>
      <c r="C36" s="98" t="s">
        <v>109</v>
      </c>
      <c r="D36" s="152">
        <v>80.11</v>
      </c>
      <c r="E36" s="152">
        <v>0</v>
      </c>
      <c r="F36" s="152">
        <f>D36+E36</f>
        <v>80.11</v>
      </c>
      <c r="G36" s="152">
        <v>80.11</v>
      </c>
    </row>
    <row r="37" spans="1:7" s="150" customFormat="1" ht="95.25" customHeight="1">
      <c r="A37" s="193" t="s">
        <v>254</v>
      </c>
      <c r="B37" s="125" t="s">
        <v>200</v>
      </c>
      <c r="C37" s="123"/>
      <c r="D37" s="131">
        <v>265.32</v>
      </c>
      <c r="E37" s="131">
        <f>E38</f>
        <v>-265.32</v>
      </c>
      <c r="F37" s="131">
        <f>F38</f>
        <v>0</v>
      </c>
      <c r="G37" s="114">
        <f>G38</f>
        <v>0</v>
      </c>
    </row>
    <row r="38" spans="1:7" s="150" customFormat="1" ht="36" customHeight="1">
      <c r="A38" s="183" t="s">
        <v>246</v>
      </c>
      <c r="B38" s="98" t="s">
        <v>201</v>
      </c>
      <c r="C38" s="54"/>
      <c r="D38" s="100">
        <v>265.32</v>
      </c>
      <c r="E38" s="100">
        <f>E39+E40</f>
        <v>-265.32</v>
      </c>
      <c r="F38" s="100">
        <f>F39+F40</f>
        <v>0</v>
      </c>
      <c r="G38" s="100">
        <f>G39+G40</f>
        <v>0</v>
      </c>
    </row>
    <row r="39" spans="1:7" s="150" customFormat="1" ht="27.75" customHeight="1">
      <c r="A39" s="194" t="s">
        <v>215</v>
      </c>
      <c r="B39" s="98" t="s">
        <v>201</v>
      </c>
      <c r="C39" s="54" t="s">
        <v>101</v>
      </c>
      <c r="D39" s="100">
        <v>203.78</v>
      </c>
      <c r="E39" s="100">
        <v>-203.78</v>
      </c>
      <c r="F39" s="100">
        <f>D39+E39</f>
        <v>0</v>
      </c>
      <c r="G39" s="100">
        <v>0</v>
      </c>
    </row>
    <row r="40" spans="1:7" s="150" customFormat="1" ht="63.75" customHeight="1">
      <c r="A40" s="96" t="s">
        <v>217</v>
      </c>
      <c r="B40" s="98" t="s">
        <v>201</v>
      </c>
      <c r="C40" s="54" t="s">
        <v>216</v>
      </c>
      <c r="D40" s="100">
        <v>61.54</v>
      </c>
      <c r="E40" s="100">
        <v>-61.54</v>
      </c>
      <c r="F40" s="100">
        <f>D40+E40</f>
        <v>0</v>
      </c>
      <c r="G40" s="100">
        <v>0</v>
      </c>
    </row>
    <row r="41" spans="1:7" s="150" customFormat="1" ht="54.75" customHeight="1">
      <c r="A41" s="105" t="s">
        <v>331</v>
      </c>
      <c r="B41" s="125" t="s">
        <v>332</v>
      </c>
      <c r="C41" s="106"/>
      <c r="D41" s="131">
        <v>2580.8000000000002</v>
      </c>
      <c r="E41" s="131">
        <f t="shared" ref="E41:G44" si="1">E42</f>
        <v>0</v>
      </c>
      <c r="F41" s="131">
        <f t="shared" si="1"/>
        <v>2580.8000000000002</v>
      </c>
      <c r="G41" s="114">
        <f t="shared" si="1"/>
        <v>2580.8000000000002</v>
      </c>
    </row>
    <row r="42" spans="1:7" s="150" customFormat="1" ht="54.75" customHeight="1">
      <c r="A42" s="96" t="s">
        <v>348</v>
      </c>
      <c r="B42" s="98" t="s">
        <v>334</v>
      </c>
      <c r="C42" s="106"/>
      <c r="D42" s="100">
        <v>2580.8000000000002</v>
      </c>
      <c r="E42" s="100">
        <f t="shared" si="1"/>
        <v>0</v>
      </c>
      <c r="F42" s="100">
        <f t="shared" si="1"/>
        <v>2580.8000000000002</v>
      </c>
      <c r="G42" s="100">
        <f t="shared" si="1"/>
        <v>2580.8000000000002</v>
      </c>
    </row>
    <row r="43" spans="1:7" s="150" customFormat="1" ht="54.75" customHeight="1">
      <c r="A43" s="96" t="s">
        <v>335</v>
      </c>
      <c r="B43" s="98" t="s">
        <v>336</v>
      </c>
      <c r="C43" s="106"/>
      <c r="D43" s="100">
        <v>2580.8000000000002</v>
      </c>
      <c r="E43" s="100">
        <f t="shared" si="1"/>
        <v>0</v>
      </c>
      <c r="F43" s="100">
        <f t="shared" si="1"/>
        <v>2580.8000000000002</v>
      </c>
      <c r="G43" s="100">
        <f t="shared" si="1"/>
        <v>2580.8000000000002</v>
      </c>
    </row>
    <row r="44" spans="1:7" s="150" customFormat="1" ht="33.75" customHeight="1">
      <c r="A44" s="74" t="s">
        <v>337</v>
      </c>
      <c r="B44" s="98" t="s">
        <v>338</v>
      </c>
      <c r="C44" s="54"/>
      <c r="D44" s="100">
        <v>2580.8000000000002</v>
      </c>
      <c r="E44" s="100">
        <f t="shared" si="1"/>
        <v>0</v>
      </c>
      <c r="F44" s="100">
        <f t="shared" si="1"/>
        <v>2580.8000000000002</v>
      </c>
      <c r="G44" s="100">
        <f t="shared" si="1"/>
        <v>2580.8000000000002</v>
      </c>
    </row>
    <row r="45" spans="1:7" s="150" customFormat="1" ht="54.75" customHeight="1">
      <c r="A45" s="74" t="s">
        <v>2</v>
      </c>
      <c r="B45" s="98" t="s">
        <v>338</v>
      </c>
      <c r="C45" s="54" t="s">
        <v>108</v>
      </c>
      <c r="D45" s="100">
        <v>2580.8000000000002</v>
      </c>
      <c r="E45" s="100">
        <v>0</v>
      </c>
      <c r="F45" s="100">
        <f>D45+E45</f>
        <v>2580.8000000000002</v>
      </c>
      <c r="G45" s="100">
        <v>2580.8000000000002</v>
      </c>
    </row>
    <row r="46" spans="1:7" s="150" customFormat="1" ht="33.75" customHeight="1">
      <c r="A46" s="116" t="s">
        <v>177</v>
      </c>
      <c r="B46" s="113" t="s">
        <v>205</v>
      </c>
      <c r="C46" s="113"/>
      <c r="D46" s="131">
        <v>694.98</v>
      </c>
      <c r="E46" s="114">
        <f>E47+E50</f>
        <v>0</v>
      </c>
      <c r="F46" s="131">
        <f>F47+F50</f>
        <v>694.98</v>
      </c>
      <c r="G46" s="114">
        <f>G47+G50</f>
        <v>694.98</v>
      </c>
    </row>
    <row r="47" spans="1:7" s="150" customFormat="1" ht="39.75" customHeight="1">
      <c r="A47" s="181" t="s">
        <v>1</v>
      </c>
      <c r="B47" s="54" t="s">
        <v>213</v>
      </c>
      <c r="C47" s="54"/>
      <c r="D47" s="100">
        <v>634.98</v>
      </c>
      <c r="E47" s="100">
        <f>E48+E49</f>
        <v>0</v>
      </c>
      <c r="F47" s="100">
        <f>F48+F49</f>
        <v>634.98</v>
      </c>
      <c r="G47" s="100">
        <f>G48+G49</f>
        <v>634.98</v>
      </c>
    </row>
    <row r="48" spans="1:7" s="150" customFormat="1" ht="33" customHeight="1">
      <c r="A48" s="194" t="s">
        <v>215</v>
      </c>
      <c r="B48" s="54" t="s">
        <v>213</v>
      </c>
      <c r="C48" s="54" t="s">
        <v>101</v>
      </c>
      <c r="D48" s="100">
        <v>487.7</v>
      </c>
      <c r="E48" s="100">
        <v>0</v>
      </c>
      <c r="F48" s="100">
        <f>D48+E48</f>
        <v>487.7</v>
      </c>
      <c r="G48" s="100">
        <v>487.7</v>
      </c>
    </row>
    <row r="49" spans="1:9" s="150" customFormat="1" ht="72.75" customHeight="1">
      <c r="A49" s="96" t="s">
        <v>217</v>
      </c>
      <c r="B49" s="54" t="s">
        <v>213</v>
      </c>
      <c r="C49" s="54" t="s">
        <v>216</v>
      </c>
      <c r="D49" s="100">
        <v>147.28</v>
      </c>
      <c r="E49" s="100">
        <v>0</v>
      </c>
      <c r="F49" s="100">
        <f>D49+E49</f>
        <v>147.28</v>
      </c>
      <c r="G49" s="100">
        <v>147.28</v>
      </c>
    </row>
    <row r="50" spans="1:9" s="150" customFormat="1" ht="19.5" customHeight="1">
      <c r="A50" s="144" t="s">
        <v>3</v>
      </c>
      <c r="B50" s="54" t="s">
        <v>206</v>
      </c>
      <c r="C50" s="54"/>
      <c r="D50" s="100">
        <v>60</v>
      </c>
      <c r="E50" s="100">
        <v>0</v>
      </c>
      <c r="F50" s="100">
        <f>F51</f>
        <v>60</v>
      </c>
      <c r="G50" s="100">
        <f>G51</f>
        <v>60</v>
      </c>
    </row>
    <row r="51" spans="1:9" s="150" customFormat="1" ht="27.75" customHeight="1">
      <c r="A51" s="96" t="s">
        <v>5</v>
      </c>
      <c r="B51" s="54" t="s">
        <v>214</v>
      </c>
      <c r="C51" s="54" t="s">
        <v>6</v>
      </c>
      <c r="D51" s="100">
        <v>60</v>
      </c>
      <c r="E51" s="100">
        <v>0</v>
      </c>
      <c r="F51" s="100">
        <f>D51+E51</f>
        <v>60</v>
      </c>
      <c r="G51" s="100">
        <v>60</v>
      </c>
    </row>
    <row r="52" spans="1:9" ht="18.75">
      <c r="A52" s="153" t="s">
        <v>98</v>
      </c>
      <c r="B52" s="123" t="s">
        <v>222</v>
      </c>
      <c r="C52" s="123" t="s">
        <v>121</v>
      </c>
      <c r="D52" s="131">
        <v>199.25</v>
      </c>
      <c r="E52" s="189">
        <v>5</v>
      </c>
      <c r="F52" s="189">
        <f>D52+E52</f>
        <v>204.25</v>
      </c>
      <c r="G52" s="131">
        <v>431.5</v>
      </c>
    </row>
    <row r="53" spans="1:9" s="184" customFormat="1" ht="18.75">
      <c r="A53" s="304" t="s">
        <v>36</v>
      </c>
      <c r="B53" s="305"/>
      <c r="C53" s="306"/>
      <c r="D53" s="196">
        <v>11811.8</v>
      </c>
      <c r="E53" s="196">
        <f>E8+E46+E52+E41</f>
        <v>-701</v>
      </c>
      <c r="F53" s="196">
        <f>F8+F46+F52+F41</f>
        <v>11110.8</v>
      </c>
      <c r="G53" s="196">
        <f>G8+G46+G52+G41</f>
        <v>11210.8</v>
      </c>
      <c r="H53" s="238"/>
      <c r="I53" s="238"/>
    </row>
  </sheetData>
  <mergeCells count="10">
    <mergeCell ref="A53:C53"/>
    <mergeCell ref="D5:D6"/>
    <mergeCell ref="F5:F6"/>
    <mergeCell ref="C1:G1"/>
    <mergeCell ref="A3:G3"/>
    <mergeCell ref="C4:G4"/>
    <mergeCell ref="A5:A6"/>
    <mergeCell ref="B5:C5"/>
    <mergeCell ref="G5:G6"/>
    <mergeCell ref="E5:E6"/>
  </mergeCells>
  <phoneticPr fontId="4" type="noConversion"/>
  <pageMargins left="0.75" right="0.75" top="1" bottom="1" header="0.5" footer="0.5"/>
  <pageSetup paperSize="9" scale="5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 enableFormatConditionsCalculation="0">
    <tabColor indexed="14"/>
  </sheetPr>
  <dimension ref="A1:K93"/>
  <sheetViews>
    <sheetView view="pageBreakPreview" topLeftCell="C1" zoomScale="75" zoomScaleNormal="75" zoomScaleSheetLayoutView="75" workbookViewId="0">
      <selection activeCell="J5" sqref="J5"/>
    </sheetView>
  </sheetViews>
  <sheetFormatPr defaultRowHeight="12.75"/>
  <cols>
    <col min="1" max="1" width="7.140625" style="20" customWidth="1"/>
    <col min="2" max="2" width="94.42578125" style="21" customWidth="1"/>
    <col min="3" max="3" width="12.85546875" style="22" customWidth="1"/>
    <col min="4" max="4" width="11.7109375" style="22" customWidth="1"/>
    <col min="5" max="5" width="14.42578125" style="22" customWidth="1"/>
    <col min="6" max="6" width="18.7109375" style="22" customWidth="1"/>
    <col min="7" max="7" width="12.28515625" style="22" customWidth="1"/>
    <col min="8" max="8" width="15.42578125" style="22" hidden="1" customWidth="1"/>
    <col min="9" max="9" width="15.42578125" style="22" customWidth="1"/>
    <col min="10" max="10" width="18" style="22" customWidth="1"/>
    <col min="11" max="16384" width="9.140625" style="23"/>
  </cols>
  <sheetData>
    <row r="1" spans="1:10" ht="120" customHeight="1">
      <c r="G1" s="187"/>
      <c r="H1" s="313" t="s">
        <v>383</v>
      </c>
      <c r="I1" s="313"/>
      <c r="J1" s="313"/>
    </row>
    <row r="2" spans="1:10" ht="21.75" customHeight="1">
      <c r="G2" s="157"/>
      <c r="H2" s="157"/>
      <c r="I2" s="157"/>
      <c r="J2" s="24"/>
    </row>
    <row r="3" spans="1:10" ht="21.75" customHeight="1">
      <c r="G3" s="157"/>
      <c r="H3" s="157"/>
      <c r="I3" s="157"/>
      <c r="J3" s="24"/>
    </row>
    <row r="4" spans="1:10" s="11" customFormat="1" ht="37.5" customHeight="1">
      <c r="A4" s="314" t="s">
        <v>330</v>
      </c>
      <c r="B4" s="314"/>
      <c r="C4" s="314"/>
      <c r="D4" s="314"/>
      <c r="E4" s="314"/>
      <c r="F4" s="314"/>
      <c r="G4" s="314"/>
      <c r="H4" s="314"/>
      <c r="I4" s="314"/>
      <c r="J4" s="314"/>
    </row>
    <row r="5" spans="1:10" s="11" customFormat="1" ht="37.5" customHeight="1">
      <c r="A5" s="261"/>
      <c r="B5" s="261"/>
      <c r="C5" s="261"/>
      <c r="D5" s="261"/>
      <c r="E5" s="261"/>
      <c r="F5" s="261"/>
      <c r="G5" s="261"/>
      <c r="H5" s="261"/>
      <c r="I5" s="261"/>
      <c r="J5" s="261"/>
    </row>
    <row r="6" spans="1:10" s="27" customFormat="1" ht="15.75">
      <c r="A6" s="25"/>
      <c r="B6" s="25"/>
      <c r="C6" s="25"/>
      <c r="D6" s="25"/>
      <c r="E6" s="25"/>
      <c r="F6" s="26"/>
      <c r="G6" s="315"/>
      <c r="H6" s="315"/>
      <c r="I6" s="315"/>
      <c r="J6" s="315"/>
    </row>
    <row r="7" spans="1:10" s="27" customFormat="1" ht="18.75" customHeight="1">
      <c r="A7" s="316" t="s">
        <v>41</v>
      </c>
      <c r="B7" s="317" t="s">
        <v>42</v>
      </c>
      <c r="C7" s="319" t="s">
        <v>219</v>
      </c>
      <c r="D7" s="319"/>
      <c r="E7" s="319"/>
      <c r="F7" s="319"/>
      <c r="G7" s="319"/>
      <c r="H7" s="301" t="s">
        <v>250</v>
      </c>
      <c r="I7" s="301" t="s">
        <v>229</v>
      </c>
      <c r="J7" s="301" t="s">
        <v>371</v>
      </c>
    </row>
    <row r="8" spans="1:10" s="29" customFormat="1" ht="40.5" customHeight="1">
      <c r="A8" s="316"/>
      <c r="B8" s="318"/>
      <c r="C8" s="52" t="s">
        <v>220</v>
      </c>
      <c r="D8" s="54" t="s">
        <v>63</v>
      </c>
      <c r="E8" s="54" t="s">
        <v>64</v>
      </c>
      <c r="F8" s="54" t="s">
        <v>65</v>
      </c>
      <c r="G8" s="54" t="s">
        <v>66</v>
      </c>
      <c r="H8" s="302"/>
      <c r="I8" s="302"/>
      <c r="J8" s="302"/>
    </row>
    <row r="9" spans="1:10" s="27" customFormat="1" ht="18.75">
      <c r="A9" s="99">
        <v>1</v>
      </c>
      <c r="B9" s="99">
        <v>2</v>
      </c>
      <c r="C9" s="54" t="s">
        <v>43</v>
      </c>
      <c r="D9" s="54" t="s">
        <v>44</v>
      </c>
      <c r="E9" s="54" t="s">
        <v>45</v>
      </c>
      <c r="F9" s="54" t="s">
        <v>46</v>
      </c>
      <c r="G9" s="54" t="s">
        <v>47</v>
      </c>
      <c r="H9" s="99">
        <v>9</v>
      </c>
      <c r="I9" s="54"/>
      <c r="J9" s="99">
        <v>8</v>
      </c>
    </row>
    <row r="10" spans="1:10" s="27" customFormat="1" ht="42" customHeight="1">
      <c r="A10" s="116" t="s">
        <v>100</v>
      </c>
      <c r="B10" s="115" t="s">
        <v>0</v>
      </c>
      <c r="C10" s="113" t="s">
        <v>67</v>
      </c>
      <c r="D10" s="113"/>
      <c r="E10" s="113"/>
      <c r="F10" s="113"/>
      <c r="G10" s="113"/>
      <c r="H10" s="114">
        <v>11313.65</v>
      </c>
      <c r="I10" s="114">
        <f>I11+I33+I46+I59+I74+I87</f>
        <v>1492.4</v>
      </c>
      <c r="J10" s="114">
        <f>J11+J33+J46+J59+J74+J87</f>
        <v>12806.05</v>
      </c>
    </row>
    <row r="11" spans="1:10" s="27" customFormat="1" ht="28.5" customHeight="1">
      <c r="A11" s="116" t="s">
        <v>81</v>
      </c>
      <c r="B11" s="115" t="s">
        <v>79</v>
      </c>
      <c r="C11" s="113" t="s">
        <v>67</v>
      </c>
      <c r="D11" s="113" t="s">
        <v>80</v>
      </c>
      <c r="E11" s="113"/>
      <c r="F11" s="113"/>
      <c r="G11" s="113"/>
      <c r="H11" s="114">
        <v>3334.71</v>
      </c>
      <c r="I11" s="114">
        <f>I12+I16+I29</f>
        <v>233.46999999999997</v>
      </c>
      <c r="J11" s="114">
        <f>J12+J16+J29</f>
        <v>3568.18</v>
      </c>
    </row>
    <row r="12" spans="1:10" s="27" customFormat="1" ht="56.25" customHeight="1">
      <c r="A12" s="116"/>
      <c r="B12" s="108" t="s">
        <v>178</v>
      </c>
      <c r="C12" s="106" t="s">
        <v>67</v>
      </c>
      <c r="D12" s="106" t="s">
        <v>80</v>
      </c>
      <c r="E12" s="106" t="s">
        <v>82</v>
      </c>
      <c r="F12" s="113"/>
      <c r="G12" s="113"/>
      <c r="H12" s="218">
        <v>634.98</v>
      </c>
      <c r="I12" s="218">
        <f>I13</f>
        <v>0</v>
      </c>
      <c r="J12" s="218">
        <f>J13</f>
        <v>634.98</v>
      </c>
    </row>
    <row r="13" spans="1:10" s="27" customFormat="1" ht="33" customHeight="1">
      <c r="A13" s="116"/>
      <c r="B13" s="75" t="s">
        <v>1</v>
      </c>
      <c r="C13" s="106" t="s">
        <v>67</v>
      </c>
      <c r="D13" s="106" t="s">
        <v>80</v>
      </c>
      <c r="E13" s="106" t="s">
        <v>82</v>
      </c>
      <c r="F13" s="106" t="s">
        <v>213</v>
      </c>
      <c r="G13" s="106"/>
      <c r="H13" s="107">
        <v>634.98</v>
      </c>
      <c r="I13" s="107">
        <f>I14+I15</f>
        <v>0</v>
      </c>
      <c r="J13" s="107">
        <f>J14+J15</f>
        <v>634.98</v>
      </c>
    </row>
    <row r="14" spans="1:10" s="27" customFormat="1" ht="41.25" customHeight="1">
      <c r="A14" s="116"/>
      <c r="B14" s="158" t="s">
        <v>215</v>
      </c>
      <c r="C14" s="106" t="s">
        <v>67</v>
      </c>
      <c r="D14" s="106" t="s">
        <v>80</v>
      </c>
      <c r="E14" s="106" t="s">
        <v>82</v>
      </c>
      <c r="F14" s="106" t="s">
        <v>213</v>
      </c>
      <c r="G14" s="106" t="s">
        <v>101</v>
      </c>
      <c r="H14" s="256">
        <v>487.7</v>
      </c>
      <c r="I14" s="107">
        <v>0</v>
      </c>
      <c r="J14" s="100">
        <f>H14+I14</f>
        <v>487.7</v>
      </c>
    </row>
    <row r="15" spans="1:10" s="27" customFormat="1" ht="74.25" customHeight="1">
      <c r="A15" s="116"/>
      <c r="B15" s="109" t="s">
        <v>217</v>
      </c>
      <c r="C15" s="106" t="s">
        <v>67</v>
      </c>
      <c r="D15" s="106" t="s">
        <v>80</v>
      </c>
      <c r="E15" s="106" t="s">
        <v>82</v>
      </c>
      <c r="F15" s="106" t="s">
        <v>213</v>
      </c>
      <c r="G15" s="106" t="s">
        <v>216</v>
      </c>
      <c r="H15" s="256">
        <v>147.28</v>
      </c>
      <c r="I15" s="107">
        <v>0</v>
      </c>
      <c r="J15" s="100">
        <f>H15+I15</f>
        <v>147.28</v>
      </c>
    </row>
    <row r="16" spans="1:10" s="28" customFormat="1" ht="85.5" customHeight="1">
      <c r="A16" s="117"/>
      <c r="B16" s="96" t="s">
        <v>39</v>
      </c>
      <c r="C16" s="106" t="s">
        <v>67</v>
      </c>
      <c r="D16" s="106" t="s">
        <v>80</v>
      </c>
      <c r="E16" s="106" t="s">
        <v>84</v>
      </c>
      <c r="F16" s="106"/>
      <c r="G16" s="106"/>
      <c r="H16" s="218">
        <v>2639.73</v>
      </c>
      <c r="I16" s="218">
        <f>I17</f>
        <v>233.46999999999997</v>
      </c>
      <c r="J16" s="218">
        <f>J17</f>
        <v>2873.2</v>
      </c>
    </row>
    <row r="17" spans="1:11" s="28" customFormat="1" ht="77.25" customHeight="1">
      <c r="A17" s="117"/>
      <c r="B17" s="128" t="s">
        <v>255</v>
      </c>
      <c r="C17" s="106" t="s">
        <v>67</v>
      </c>
      <c r="D17" s="106" t="s">
        <v>80</v>
      </c>
      <c r="E17" s="106" t="s">
        <v>84</v>
      </c>
      <c r="F17" s="129" t="s">
        <v>239</v>
      </c>
      <c r="G17" s="106"/>
      <c r="H17" s="107">
        <v>2639.73</v>
      </c>
      <c r="I17" s="107">
        <f>I18+I21+I26</f>
        <v>233.46999999999997</v>
      </c>
      <c r="J17" s="107">
        <f>J18+J21+J26</f>
        <v>2873.2</v>
      </c>
    </row>
    <row r="18" spans="1:11" s="28" customFormat="1" ht="68.25" customHeight="1">
      <c r="A18" s="117"/>
      <c r="B18" s="124" t="s">
        <v>240</v>
      </c>
      <c r="C18" s="106" t="s">
        <v>67</v>
      </c>
      <c r="D18" s="106" t="s">
        <v>80</v>
      </c>
      <c r="E18" s="106" t="s">
        <v>84</v>
      </c>
      <c r="F18" s="129" t="s">
        <v>210</v>
      </c>
      <c r="G18" s="106"/>
      <c r="H18" s="107">
        <v>1759.41</v>
      </c>
      <c r="I18" s="107">
        <f>I19+I20</f>
        <v>333.51</v>
      </c>
      <c r="J18" s="107">
        <f>J19+J20</f>
        <v>2092.92</v>
      </c>
    </row>
    <row r="19" spans="1:11" s="28" customFormat="1" ht="46.5" customHeight="1">
      <c r="A19" s="117"/>
      <c r="B19" s="158" t="s">
        <v>215</v>
      </c>
      <c r="C19" s="106" t="s">
        <v>67</v>
      </c>
      <c r="D19" s="106" t="s">
        <v>80</v>
      </c>
      <c r="E19" s="106" t="s">
        <v>84</v>
      </c>
      <c r="F19" s="129" t="s">
        <v>211</v>
      </c>
      <c r="G19" s="106" t="s">
        <v>101</v>
      </c>
      <c r="H19" s="218">
        <v>1351.31</v>
      </c>
      <c r="I19" s="107">
        <f>85.35+172.9-0.02-2.11</f>
        <v>256.12</v>
      </c>
      <c r="J19" s="100">
        <f>H19+I19</f>
        <v>1607.4299999999998</v>
      </c>
    </row>
    <row r="20" spans="1:11" s="28" customFormat="1" ht="84.75" customHeight="1">
      <c r="A20" s="117"/>
      <c r="B20" s="109" t="s">
        <v>217</v>
      </c>
      <c r="C20" s="106" t="s">
        <v>67</v>
      </c>
      <c r="D20" s="106" t="s">
        <v>80</v>
      </c>
      <c r="E20" s="106" t="s">
        <v>84</v>
      </c>
      <c r="F20" s="129" t="s">
        <v>211</v>
      </c>
      <c r="G20" s="106" t="s">
        <v>216</v>
      </c>
      <c r="H20" s="218">
        <v>408.1</v>
      </c>
      <c r="I20" s="107">
        <f>25.77+52.22-0.6</f>
        <v>77.39</v>
      </c>
      <c r="J20" s="100">
        <f>H20+I20</f>
        <v>485.49</v>
      </c>
    </row>
    <row r="21" spans="1:11" s="28" customFormat="1" ht="47.25" customHeight="1">
      <c r="A21" s="117"/>
      <c r="B21" s="109" t="s">
        <v>241</v>
      </c>
      <c r="C21" s="106" t="s">
        <v>67</v>
      </c>
      <c r="D21" s="106" t="s">
        <v>80</v>
      </c>
      <c r="E21" s="106" t="s">
        <v>84</v>
      </c>
      <c r="F21" s="129" t="s">
        <v>212</v>
      </c>
      <c r="G21" s="106"/>
      <c r="H21" s="107">
        <v>551.54</v>
      </c>
      <c r="I21" s="107">
        <f>I22+I23+I24+I25</f>
        <v>3</v>
      </c>
      <c r="J21" s="100">
        <f>J22+J23+J24+J25</f>
        <v>554.54</v>
      </c>
    </row>
    <row r="22" spans="1:11" s="28" customFormat="1" ht="54" customHeight="1">
      <c r="A22" s="117"/>
      <c r="B22" s="109" t="s">
        <v>102</v>
      </c>
      <c r="C22" s="106" t="s">
        <v>67</v>
      </c>
      <c r="D22" s="106" t="s">
        <v>80</v>
      </c>
      <c r="E22" s="106" t="s">
        <v>84</v>
      </c>
      <c r="F22" s="129" t="s">
        <v>212</v>
      </c>
      <c r="G22" s="106" t="s">
        <v>103</v>
      </c>
      <c r="H22" s="218">
        <v>2</v>
      </c>
      <c r="I22" s="107">
        <v>0</v>
      </c>
      <c r="J22" s="100">
        <v>2</v>
      </c>
    </row>
    <row r="23" spans="1:11" s="28" customFormat="1" ht="59.25" customHeight="1">
      <c r="A23" s="117"/>
      <c r="B23" s="109" t="s">
        <v>2</v>
      </c>
      <c r="C23" s="106" t="s">
        <v>67</v>
      </c>
      <c r="D23" s="106" t="s">
        <v>80</v>
      </c>
      <c r="E23" s="106" t="s">
        <v>84</v>
      </c>
      <c r="F23" s="129" t="s">
        <v>212</v>
      </c>
      <c r="G23" s="106" t="s">
        <v>108</v>
      </c>
      <c r="H23" s="218">
        <v>534.94000000000005</v>
      </c>
      <c r="I23" s="107">
        <v>0</v>
      </c>
      <c r="J23" s="100">
        <f>H23+I23</f>
        <v>534.94000000000005</v>
      </c>
    </row>
    <row r="24" spans="1:11" s="28" customFormat="1" ht="45" customHeight="1">
      <c r="A24" s="117"/>
      <c r="B24" s="109" t="s">
        <v>104</v>
      </c>
      <c r="C24" s="106" t="s">
        <v>67</v>
      </c>
      <c r="D24" s="106" t="s">
        <v>80</v>
      </c>
      <c r="E24" s="106" t="s">
        <v>84</v>
      </c>
      <c r="F24" s="129" t="s">
        <v>212</v>
      </c>
      <c r="G24" s="106">
        <v>851</v>
      </c>
      <c r="H24" s="218">
        <v>3.8</v>
      </c>
      <c r="I24" s="107">
        <v>0</v>
      </c>
      <c r="J24" s="107">
        <f>H24+I24</f>
        <v>3.8</v>
      </c>
    </row>
    <row r="25" spans="1:11" s="28" customFormat="1" ht="33" customHeight="1">
      <c r="A25" s="117"/>
      <c r="B25" s="109" t="s">
        <v>230</v>
      </c>
      <c r="C25" s="106" t="s">
        <v>67</v>
      </c>
      <c r="D25" s="106" t="s">
        <v>80</v>
      </c>
      <c r="E25" s="106" t="s">
        <v>84</v>
      </c>
      <c r="F25" s="129" t="s">
        <v>212</v>
      </c>
      <c r="G25" s="106" t="s">
        <v>231</v>
      </c>
      <c r="H25" s="107">
        <v>10.8</v>
      </c>
      <c r="I25" s="107">
        <v>3</v>
      </c>
      <c r="J25" s="107">
        <f>H25+I25</f>
        <v>13.8</v>
      </c>
    </row>
    <row r="26" spans="1:11" s="28" customFormat="1" ht="33" customHeight="1">
      <c r="A26" s="117"/>
      <c r="B26" s="109" t="s">
        <v>292</v>
      </c>
      <c r="C26" s="106" t="s">
        <v>67</v>
      </c>
      <c r="D26" s="106" t="s">
        <v>80</v>
      </c>
      <c r="E26" s="106" t="s">
        <v>84</v>
      </c>
      <c r="F26" s="129" t="s">
        <v>293</v>
      </c>
      <c r="G26" s="106"/>
      <c r="H26" s="256">
        <v>328.78</v>
      </c>
      <c r="I26" s="256">
        <f>I27+I28</f>
        <v>-103.04</v>
      </c>
      <c r="J26" s="256">
        <f>J27+J28</f>
        <v>225.73999999999995</v>
      </c>
    </row>
    <row r="27" spans="1:11" s="28" customFormat="1" ht="39" customHeight="1">
      <c r="A27" s="117"/>
      <c r="B27" s="109" t="s">
        <v>215</v>
      </c>
      <c r="C27" s="106" t="s">
        <v>67</v>
      </c>
      <c r="D27" s="106" t="s">
        <v>80</v>
      </c>
      <c r="E27" s="106" t="s">
        <v>84</v>
      </c>
      <c r="F27" s="129" t="s">
        <v>293</v>
      </c>
      <c r="G27" s="106" t="s">
        <v>101</v>
      </c>
      <c r="H27" s="256">
        <v>252.51</v>
      </c>
      <c r="I27" s="107">
        <f>-116.51+35.28+0.02+2.11</f>
        <v>-79.100000000000009</v>
      </c>
      <c r="J27" s="100">
        <f>H27+I27</f>
        <v>173.40999999999997</v>
      </c>
    </row>
    <row r="28" spans="1:11" s="28" customFormat="1" ht="81.75" customHeight="1">
      <c r="A28" s="117"/>
      <c r="B28" s="109" t="s">
        <v>217</v>
      </c>
      <c r="C28" s="106" t="s">
        <v>67</v>
      </c>
      <c r="D28" s="106" t="s">
        <v>80</v>
      </c>
      <c r="E28" s="106" t="s">
        <v>84</v>
      </c>
      <c r="F28" s="129" t="s">
        <v>293</v>
      </c>
      <c r="G28" s="106" t="s">
        <v>216</v>
      </c>
      <c r="H28" s="256">
        <v>76.27</v>
      </c>
      <c r="I28" s="107">
        <f>-35.2+10.66+0.6</f>
        <v>-23.94</v>
      </c>
      <c r="J28" s="100">
        <f>H28+I28</f>
        <v>52.33</v>
      </c>
      <c r="K28" s="257"/>
    </row>
    <row r="29" spans="1:11" s="28" customFormat="1" ht="24" customHeight="1">
      <c r="A29" s="117"/>
      <c r="B29" s="96" t="s">
        <v>3</v>
      </c>
      <c r="C29" s="106" t="s">
        <v>67</v>
      </c>
      <c r="D29" s="106" t="s">
        <v>80</v>
      </c>
      <c r="E29" s="106" t="s">
        <v>96</v>
      </c>
      <c r="F29" s="106"/>
      <c r="G29" s="106"/>
      <c r="H29" s="218">
        <v>60</v>
      </c>
      <c r="I29" s="218">
        <f t="shared" ref="I29:J31" si="0">I30</f>
        <v>0</v>
      </c>
      <c r="J29" s="218">
        <f t="shared" si="0"/>
        <v>60</v>
      </c>
    </row>
    <row r="30" spans="1:11" s="28" customFormat="1" ht="24" customHeight="1">
      <c r="A30" s="117"/>
      <c r="B30" s="108" t="s">
        <v>177</v>
      </c>
      <c r="C30" s="106" t="s">
        <v>67</v>
      </c>
      <c r="D30" s="106" t="s">
        <v>80</v>
      </c>
      <c r="E30" s="106" t="s">
        <v>96</v>
      </c>
      <c r="F30" s="106" t="s">
        <v>205</v>
      </c>
      <c r="G30" s="106"/>
      <c r="H30" s="218">
        <v>60</v>
      </c>
      <c r="I30" s="218">
        <f t="shared" si="0"/>
        <v>0</v>
      </c>
      <c r="J30" s="218">
        <f t="shared" si="0"/>
        <v>60</v>
      </c>
    </row>
    <row r="31" spans="1:11" s="28" customFormat="1" ht="27" customHeight="1">
      <c r="A31" s="117"/>
      <c r="B31" s="126" t="s">
        <v>4</v>
      </c>
      <c r="C31" s="106" t="s">
        <v>67</v>
      </c>
      <c r="D31" s="106" t="s">
        <v>80</v>
      </c>
      <c r="E31" s="106" t="s">
        <v>96</v>
      </c>
      <c r="F31" s="106" t="s">
        <v>214</v>
      </c>
      <c r="G31" s="106"/>
      <c r="H31" s="218">
        <v>60</v>
      </c>
      <c r="I31" s="218">
        <f t="shared" si="0"/>
        <v>0</v>
      </c>
      <c r="J31" s="218">
        <f t="shared" si="0"/>
        <v>60</v>
      </c>
    </row>
    <row r="32" spans="1:11" s="28" customFormat="1" ht="24" customHeight="1">
      <c r="A32" s="117"/>
      <c r="B32" s="74" t="s">
        <v>5</v>
      </c>
      <c r="C32" s="106" t="s">
        <v>67</v>
      </c>
      <c r="D32" s="106" t="s">
        <v>80</v>
      </c>
      <c r="E32" s="106" t="s">
        <v>96</v>
      </c>
      <c r="F32" s="106" t="s">
        <v>214</v>
      </c>
      <c r="G32" s="106" t="s">
        <v>6</v>
      </c>
      <c r="H32" s="218">
        <v>60</v>
      </c>
      <c r="I32" s="107">
        <v>0</v>
      </c>
      <c r="J32" s="107">
        <f>H32+I32</f>
        <v>60</v>
      </c>
    </row>
    <row r="33" spans="1:10" s="27" customFormat="1" ht="18.75">
      <c r="A33" s="116" t="s">
        <v>83</v>
      </c>
      <c r="B33" s="105" t="s">
        <v>86</v>
      </c>
      <c r="C33" s="113" t="s">
        <v>67</v>
      </c>
      <c r="D33" s="113" t="s">
        <v>85</v>
      </c>
      <c r="E33" s="113"/>
      <c r="F33" s="113"/>
      <c r="G33" s="113"/>
      <c r="H33" s="114">
        <v>65</v>
      </c>
      <c r="I33" s="114">
        <f>I34+I38+I42</f>
        <v>0</v>
      </c>
      <c r="J33" s="114">
        <f>J34+J38+J42</f>
        <v>65</v>
      </c>
    </row>
    <row r="34" spans="1:10" s="27" customFormat="1" ht="58.5" customHeight="1">
      <c r="A34" s="116"/>
      <c r="B34" s="127" t="s">
        <v>192</v>
      </c>
      <c r="C34" s="106" t="s">
        <v>67</v>
      </c>
      <c r="D34" s="106" t="s">
        <v>85</v>
      </c>
      <c r="E34" s="106" t="s">
        <v>117</v>
      </c>
      <c r="F34" s="106"/>
      <c r="G34" s="106"/>
      <c r="H34" s="218">
        <v>40</v>
      </c>
      <c r="I34" s="218">
        <f t="shared" ref="I34:J36" si="1">I35</f>
        <v>0</v>
      </c>
      <c r="J34" s="218">
        <f t="shared" si="1"/>
        <v>40</v>
      </c>
    </row>
    <row r="35" spans="1:10" s="27" customFormat="1" ht="56.25">
      <c r="A35" s="116"/>
      <c r="B35" s="124" t="s">
        <v>256</v>
      </c>
      <c r="C35" s="106" t="s">
        <v>67</v>
      </c>
      <c r="D35" s="106" t="s">
        <v>85</v>
      </c>
      <c r="E35" s="106" t="s">
        <v>117</v>
      </c>
      <c r="F35" s="106" t="s">
        <v>194</v>
      </c>
      <c r="G35" s="113"/>
      <c r="H35" s="218">
        <v>40</v>
      </c>
      <c r="I35" s="218">
        <f t="shared" si="1"/>
        <v>0</v>
      </c>
      <c r="J35" s="218">
        <f t="shared" si="1"/>
        <v>40</v>
      </c>
    </row>
    <row r="36" spans="1:10" s="27" customFormat="1" ht="64.5" customHeight="1">
      <c r="A36" s="116"/>
      <c r="B36" s="136" t="s">
        <v>247</v>
      </c>
      <c r="C36" s="106" t="s">
        <v>67</v>
      </c>
      <c r="D36" s="106" t="s">
        <v>85</v>
      </c>
      <c r="E36" s="106" t="s">
        <v>117</v>
      </c>
      <c r="F36" s="106" t="s">
        <v>198</v>
      </c>
      <c r="G36" s="106"/>
      <c r="H36" s="218">
        <v>40</v>
      </c>
      <c r="I36" s="218">
        <f t="shared" si="1"/>
        <v>0</v>
      </c>
      <c r="J36" s="218">
        <f t="shared" si="1"/>
        <v>40</v>
      </c>
    </row>
    <row r="37" spans="1:10" s="27" customFormat="1" ht="36" customHeight="1">
      <c r="A37" s="116"/>
      <c r="B37" s="112" t="s">
        <v>2</v>
      </c>
      <c r="C37" s="106" t="s">
        <v>67</v>
      </c>
      <c r="D37" s="106" t="s">
        <v>85</v>
      </c>
      <c r="E37" s="106" t="s">
        <v>117</v>
      </c>
      <c r="F37" s="106" t="s">
        <v>198</v>
      </c>
      <c r="G37" s="111" t="s">
        <v>108</v>
      </c>
      <c r="H37" s="218">
        <v>40</v>
      </c>
      <c r="I37" s="78">
        <v>0</v>
      </c>
      <c r="J37" s="107">
        <f>H37+I37</f>
        <v>40</v>
      </c>
    </row>
    <row r="38" spans="1:10" s="27" customFormat="1" ht="18.75">
      <c r="A38" s="116"/>
      <c r="B38" s="109" t="s">
        <v>181</v>
      </c>
      <c r="C38" s="106" t="s">
        <v>67</v>
      </c>
      <c r="D38" s="106" t="s">
        <v>85</v>
      </c>
      <c r="E38" s="106" t="s">
        <v>180</v>
      </c>
      <c r="F38" s="113"/>
      <c r="G38" s="113"/>
      <c r="H38" s="218">
        <v>23</v>
      </c>
      <c r="I38" s="218">
        <f t="shared" ref="I38:J40" si="2">I39</f>
        <v>0</v>
      </c>
      <c r="J38" s="218">
        <f t="shared" si="2"/>
        <v>23</v>
      </c>
    </row>
    <row r="39" spans="1:10" ht="79.5" customHeight="1">
      <c r="A39" s="109"/>
      <c r="B39" s="124" t="s">
        <v>253</v>
      </c>
      <c r="C39" s="106" t="s">
        <v>67</v>
      </c>
      <c r="D39" s="106" t="s">
        <v>85</v>
      </c>
      <c r="E39" s="106" t="s">
        <v>180</v>
      </c>
      <c r="F39" s="106" t="s">
        <v>194</v>
      </c>
      <c r="G39" s="106"/>
      <c r="H39" s="218">
        <v>23</v>
      </c>
      <c r="I39" s="218">
        <f t="shared" si="2"/>
        <v>0</v>
      </c>
      <c r="J39" s="218">
        <f t="shared" si="2"/>
        <v>23</v>
      </c>
    </row>
    <row r="40" spans="1:10" ht="54.75" customHeight="1">
      <c r="A40" s="109"/>
      <c r="B40" s="108" t="s">
        <v>243</v>
      </c>
      <c r="C40" s="106" t="s">
        <v>67</v>
      </c>
      <c r="D40" s="106" t="s">
        <v>85</v>
      </c>
      <c r="E40" s="106" t="s">
        <v>180</v>
      </c>
      <c r="F40" s="106" t="s">
        <v>195</v>
      </c>
      <c r="G40" s="106"/>
      <c r="H40" s="218">
        <v>23</v>
      </c>
      <c r="I40" s="218">
        <f t="shared" si="2"/>
        <v>0</v>
      </c>
      <c r="J40" s="218">
        <f t="shared" si="2"/>
        <v>23</v>
      </c>
    </row>
    <row r="41" spans="1:10" ht="62.25" customHeight="1">
      <c r="A41" s="119"/>
      <c r="B41" s="112" t="s">
        <v>2</v>
      </c>
      <c r="C41" s="106" t="s">
        <v>67</v>
      </c>
      <c r="D41" s="106" t="s">
        <v>85</v>
      </c>
      <c r="E41" s="106" t="s">
        <v>180</v>
      </c>
      <c r="F41" s="106" t="s">
        <v>195</v>
      </c>
      <c r="G41" s="106">
        <v>244</v>
      </c>
      <c r="H41" s="218">
        <v>23</v>
      </c>
      <c r="I41" s="107">
        <v>0</v>
      </c>
      <c r="J41" s="107">
        <f>H41+I41</f>
        <v>23</v>
      </c>
    </row>
    <row r="42" spans="1:10" ht="38.25" customHeight="1">
      <c r="A42" s="119"/>
      <c r="B42" s="108" t="s">
        <v>115</v>
      </c>
      <c r="C42" s="106" t="s">
        <v>67</v>
      </c>
      <c r="D42" s="106" t="s">
        <v>85</v>
      </c>
      <c r="E42" s="106" t="s">
        <v>114</v>
      </c>
      <c r="F42" s="106"/>
      <c r="G42" s="106"/>
      <c r="H42" s="107">
        <v>2</v>
      </c>
      <c r="I42" s="107">
        <f t="shared" ref="I42:J44" si="3">I43</f>
        <v>0</v>
      </c>
      <c r="J42" s="107">
        <f t="shared" si="3"/>
        <v>2</v>
      </c>
    </row>
    <row r="43" spans="1:10" ht="85.5" customHeight="1">
      <c r="A43" s="119"/>
      <c r="B43" s="124" t="s">
        <v>253</v>
      </c>
      <c r="C43" s="106" t="s">
        <v>67</v>
      </c>
      <c r="D43" s="106" t="s">
        <v>85</v>
      </c>
      <c r="E43" s="106" t="s">
        <v>114</v>
      </c>
      <c r="F43" s="106" t="s">
        <v>194</v>
      </c>
      <c r="G43" s="106"/>
      <c r="H43" s="218">
        <v>2</v>
      </c>
      <c r="I43" s="218">
        <f t="shared" si="3"/>
        <v>0</v>
      </c>
      <c r="J43" s="218">
        <f t="shared" si="3"/>
        <v>2</v>
      </c>
    </row>
    <row r="44" spans="1:10" ht="33" customHeight="1">
      <c r="A44" s="119"/>
      <c r="B44" s="136" t="s">
        <v>244</v>
      </c>
      <c r="C44" s="106" t="s">
        <v>67</v>
      </c>
      <c r="D44" s="106" t="s">
        <v>85</v>
      </c>
      <c r="E44" s="106" t="s">
        <v>114</v>
      </c>
      <c r="F44" s="106" t="s">
        <v>199</v>
      </c>
      <c r="G44" s="106"/>
      <c r="H44" s="218">
        <v>2</v>
      </c>
      <c r="I44" s="218">
        <f t="shared" si="3"/>
        <v>0</v>
      </c>
      <c r="J44" s="218">
        <f t="shared" si="3"/>
        <v>2</v>
      </c>
    </row>
    <row r="45" spans="1:10" ht="44.25" customHeight="1">
      <c r="A45" s="119"/>
      <c r="B45" s="112" t="s">
        <v>2</v>
      </c>
      <c r="C45" s="106" t="s">
        <v>67</v>
      </c>
      <c r="D45" s="106" t="s">
        <v>85</v>
      </c>
      <c r="E45" s="106" t="s">
        <v>114</v>
      </c>
      <c r="F45" s="106" t="s">
        <v>199</v>
      </c>
      <c r="G45" s="111" t="s">
        <v>108</v>
      </c>
      <c r="H45" s="218">
        <v>2</v>
      </c>
      <c r="I45" s="78">
        <v>0</v>
      </c>
      <c r="J45" s="107">
        <f>H45+I45</f>
        <v>2</v>
      </c>
    </row>
    <row r="46" spans="1:10" ht="26.25" customHeight="1">
      <c r="A46" s="116" t="s">
        <v>106</v>
      </c>
      <c r="B46" s="97" t="s">
        <v>87</v>
      </c>
      <c r="C46" s="123" t="s">
        <v>67</v>
      </c>
      <c r="D46" s="123" t="s">
        <v>84</v>
      </c>
      <c r="E46" s="106"/>
      <c r="F46" s="106"/>
      <c r="G46" s="106"/>
      <c r="H46" s="114">
        <v>265.32</v>
      </c>
      <c r="I46" s="114">
        <f>I51+I47</f>
        <v>745.68000000000006</v>
      </c>
      <c r="J46" s="114">
        <f>J51+J47</f>
        <v>1011</v>
      </c>
    </row>
    <row r="47" spans="1:10" ht="26.25" customHeight="1">
      <c r="A47" s="116"/>
      <c r="B47" s="49" t="s">
        <v>353</v>
      </c>
      <c r="C47" s="106" t="s">
        <v>67</v>
      </c>
      <c r="D47" s="54" t="s">
        <v>84</v>
      </c>
      <c r="E47" s="54" t="s">
        <v>117</v>
      </c>
      <c r="F47" s="54"/>
      <c r="G47" s="106"/>
      <c r="H47" s="107">
        <f t="shared" ref="H47:J49" si="4">H48</f>
        <v>0</v>
      </c>
      <c r="I47" s="107">
        <f t="shared" si="4"/>
        <v>1011</v>
      </c>
      <c r="J47" s="107">
        <f t="shared" si="4"/>
        <v>1011</v>
      </c>
    </row>
    <row r="48" spans="1:10" ht="99.75" customHeight="1">
      <c r="A48" s="116"/>
      <c r="B48" s="108" t="s">
        <v>354</v>
      </c>
      <c r="C48" s="106" t="s">
        <v>67</v>
      </c>
      <c r="D48" s="54" t="s">
        <v>84</v>
      </c>
      <c r="E48" s="54" t="s">
        <v>117</v>
      </c>
      <c r="F48" s="54" t="s">
        <v>196</v>
      </c>
      <c r="G48" s="106"/>
      <c r="H48" s="107">
        <f t="shared" si="4"/>
        <v>0</v>
      </c>
      <c r="I48" s="107">
        <f t="shared" si="4"/>
        <v>1011</v>
      </c>
      <c r="J48" s="107">
        <f t="shared" si="4"/>
        <v>1011</v>
      </c>
    </row>
    <row r="49" spans="1:10" ht="110.25" customHeight="1">
      <c r="A49" s="116"/>
      <c r="B49" s="49" t="s">
        <v>356</v>
      </c>
      <c r="C49" s="106" t="s">
        <v>67</v>
      </c>
      <c r="D49" s="54" t="s">
        <v>84</v>
      </c>
      <c r="E49" s="54" t="s">
        <v>117</v>
      </c>
      <c r="F49" s="106" t="s">
        <v>355</v>
      </c>
      <c r="G49" s="106"/>
      <c r="H49" s="107">
        <f t="shared" si="4"/>
        <v>0</v>
      </c>
      <c r="I49" s="107">
        <f t="shared" si="4"/>
        <v>1011</v>
      </c>
      <c r="J49" s="107">
        <f t="shared" si="4"/>
        <v>1011</v>
      </c>
    </row>
    <row r="50" spans="1:10" ht="52.5" customHeight="1">
      <c r="A50" s="116"/>
      <c r="B50" s="49" t="s">
        <v>2</v>
      </c>
      <c r="C50" s="106" t="s">
        <v>67</v>
      </c>
      <c r="D50" s="54" t="s">
        <v>84</v>
      </c>
      <c r="E50" s="54" t="s">
        <v>117</v>
      </c>
      <c r="F50" s="106" t="s">
        <v>355</v>
      </c>
      <c r="G50" s="106" t="s">
        <v>108</v>
      </c>
      <c r="H50" s="107">
        <v>0</v>
      </c>
      <c r="I50" s="107">
        <v>1011</v>
      </c>
      <c r="J50" s="107">
        <f>H50+I50</f>
        <v>1011</v>
      </c>
    </row>
    <row r="51" spans="1:10" ht="24.75" customHeight="1">
      <c r="A51" s="116"/>
      <c r="B51" s="75" t="s">
        <v>193</v>
      </c>
      <c r="C51" s="106" t="s">
        <v>67</v>
      </c>
      <c r="D51" s="106" t="s">
        <v>84</v>
      </c>
      <c r="E51" s="106" t="s">
        <v>88</v>
      </c>
      <c r="F51" s="106"/>
      <c r="G51" s="106"/>
      <c r="H51" s="107">
        <v>265.32</v>
      </c>
      <c r="I51" s="107">
        <f>I52</f>
        <v>-265.32</v>
      </c>
      <c r="J51" s="107">
        <f>J52</f>
        <v>0</v>
      </c>
    </row>
    <row r="52" spans="1:10" ht="98.25" customHeight="1">
      <c r="A52" s="116"/>
      <c r="B52" s="137" t="s">
        <v>254</v>
      </c>
      <c r="C52" s="54" t="s">
        <v>67</v>
      </c>
      <c r="D52" s="54" t="s">
        <v>84</v>
      </c>
      <c r="E52" s="54" t="s">
        <v>88</v>
      </c>
      <c r="F52" s="98" t="s">
        <v>200</v>
      </c>
      <c r="G52" s="106"/>
      <c r="H52" s="107">
        <v>265.32</v>
      </c>
      <c r="I52" s="107">
        <f>I53</f>
        <v>-265.32</v>
      </c>
      <c r="J52" s="107">
        <f>J53</f>
        <v>0</v>
      </c>
    </row>
    <row r="53" spans="1:10" ht="46.5" customHeight="1">
      <c r="A53" s="116"/>
      <c r="B53" s="137" t="s">
        <v>246</v>
      </c>
      <c r="C53" s="54" t="s">
        <v>67</v>
      </c>
      <c r="D53" s="54" t="s">
        <v>84</v>
      </c>
      <c r="E53" s="54" t="s">
        <v>88</v>
      </c>
      <c r="F53" s="98" t="s">
        <v>201</v>
      </c>
      <c r="G53" s="106"/>
      <c r="H53" s="107">
        <v>265.32</v>
      </c>
      <c r="I53" s="107">
        <f>I54+I55+I56</f>
        <v>-265.32</v>
      </c>
      <c r="J53" s="107">
        <f>J54+J55+J56</f>
        <v>0</v>
      </c>
    </row>
    <row r="54" spans="1:10" ht="33" customHeight="1">
      <c r="A54" s="116"/>
      <c r="B54" s="158" t="s">
        <v>215</v>
      </c>
      <c r="C54" s="54" t="s">
        <v>67</v>
      </c>
      <c r="D54" s="54" t="s">
        <v>84</v>
      </c>
      <c r="E54" s="54" t="s">
        <v>88</v>
      </c>
      <c r="F54" s="98" t="s">
        <v>201</v>
      </c>
      <c r="G54" s="106" t="s">
        <v>101</v>
      </c>
      <c r="H54" s="218">
        <v>167.86</v>
      </c>
      <c r="I54" s="107">
        <v>-167.86</v>
      </c>
      <c r="J54" s="107">
        <f>H54+I54</f>
        <v>0</v>
      </c>
    </row>
    <row r="55" spans="1:10" ht="77.25" customHeight="1">
      <c r="A55" s="116"/>
      <c r="B55" s="109" t="s">
        <v>217</v>
      </c>
      <c r="C55" s="54" t="s">
        <v>67</v>
      </c>
      <c r="D55" s="54" t="s">
        <v>84</v>
      </c>
      <c r="E55" s="54" t="s">
        <v>88</v>
      </c>
      <c r="F55" s="98" t="s">
        <v>201</v>
      </c>
      <c r="G55" s="106" t="s">
        <v>216</v>
      </c>
      <c r="H55" s="218">
        <v>50.69</v>
      </c>
      <c r="I55" s="107">
        <v>-50.69</v>
      </c>
      <c r="J55" s="107">
        <f>H55+I55</f>
        <v>0</v>
      </c>
    </row>
    <row r="56" spans="1:10" ht="30.75" customHeight="1">
      <c r="A56" s="116"/>
      <c r="B56" s="109" t="s">
        <v>292</v>
      </c>
      <c r="C56" s="54" t="s">
        <v>67</v>
      </c>
      <c r="D56" s="54" t="s">
        <v>84</v>
      </c>
      <c r="E56" s="54" t="s">
        <v>88</v>
      </c>
      <c r="F56" s="98" t="s">
        <v>294</v>
      </c>
      <c r="G56" s="106"/>
      <c r="H56" s="107">
        <v>46.77</v>
      </c>
      <c r="I56" s="107">
        <f>I57+I58</f>
        <v>-46.77</v>
      </c>
      <c r="J56" s="107">
        <f>J57+J58</f>
        <v>0</v>
      </c>
    </row>
    <row r="57" spans="1:10" ht="39" customHeight="1">
      <c r="A57" s="116"/>
      <c r="B57" s="109" t="s">
        <v>215</v>
      </c>
      <c r="C57" s="54" t="s">
        <v>67</v>
      </c>
      <c r="D57" s="54" t="s">
        <v>84</v>
      </c>
      <c r="E57" s="54" t="s">
        <v>88</v>
      </c>
      <c r="F57" s="98" t="s">
        <v>294</v>
      </c>
      <c r="G57" s="106" t="s">
        <v>101</v>
      </c>
      <c r="H57" s="107">
        <v>35.92</v>
      </c>
      <c r="I57" s="107">
        <v>-35.92</v>
      </c>
      <c r="J57" s="107">
        <f>H57+I57</f>
        <v>0</v>
      </c>
    </row>
    <row r="58" spans="1:10" ht="81" customHeight="1">
      <c r="A58" s="116"/>
      <c r="B58" s="109" t="s">
        <v>217</v>
      </c>
      <c r="C58" s="54" t="s">
        <v>67</v>
      </c>
      <c r="D58" s="54" t="s">
        <v>84</v>
      </c>
      <c r="E58" s="54" t="s">
        <v>88</v>
      </c>
      <c r="F58" s="98" t="s">
        <v>294</v>
      </c>
      <c r="G58" s="106" t="s">
        <v>216</v>
      </c>
      <c r="H58" s="107">
        <v>10.85</v>
      </c>
      <c r="I58" s="107">
        <v>-10.85</v>
      </c>
      <c r="J58" s="107">
        <f>H58+I58</f>
        <v>0</v>
      </c>
    </row>
    <row r="59" spans="1:10" s="27" customFormat="1" ht="18.75">
      <c r="A59" s="116" t="s">
        <v>107</v>
      </c>
      <c r="B59" s="115" t="s">
        <v>89</v>
      </c>
      <c r="C59" s="113" t="s">
        <v>67</v>
      </c>
      <c r="D59" s="113" t="s">
        <v>90</v>
      </c>
      <c r="E59" s="113"/>
      <c r="F59" s="113"/>
      <c r="G59" s="113"/>
      <c r="H59" s="114">
        <v>2830.81</v>
      </c>
      <c r="I59" s="114">
        <f>I60+I71</f>
        <v>194.27</v>
      </c>
      <c r="J59" s="114">
        <f>J60+J71</f>
        <v>3025.08</v>
      </c>
    </row>
    <row r="60" spans="1:10" ht="19.5">
      <c r="A60" s="118"/>
      <c r="B60" s="108" t="s">
        <v>38</v>
      </c>
      <c r="C60" s="106" t="s">
        <v>67</v>
      </c>
      <c r="D60" s="106" t="s">
        <v>90</v>
      </c>
      <c r="E60" s="106" t="s">
        <v>85</v>
      </c>
      <c r="F60" s="106"/>
      <c r="G60" s="106"/>
      <c r="H60" s="107">
        <v>2565.4699999999998</v>
      </c>
      <c r="I60" s="107">
        <f>I61+I66</f>
        <v>194.27</v>
      </c>
      <c r="J60" s="107">
        <f>J61+J66</f>
        <v>2759.74</v>
      </c>
    </row>
    <row r="61" spans="1:10" ht="56.25">
      <c r="A61" s="118"/>
      <c r="B61" s="124" t="s">
        <v>256</v>
      </c>
      <c r="C61" s="106" t="s">
        <v>67</v>
      </c>
      <c r="D61" s="106" t="s">
        <v>90</v>
      </c>
      <c r="E61" s="106" t="s">
        <v>85</v>
      </c>
      <c r="F61" s="106" t="s">
        <v>194</v>
      </c>
      <c r="G61" s="106"/>
      <c r="H61" s="107">
        <v>728.93</v>
      </c>
      <c r="I61" s="107">
        <f>I62</f>
        <v>194.27</v>
      </c>
      <c r="J61" s="107">
        <f>J62</f>
        <v>923.2</v>
      </c>
    </row>
    <row r="62" spans="1:10" ht="47.25" customHeight="1">
      <c r="A62" s="119"/>
      <c r="B62" s="108" t="s">
        <v>242</v>
      </c>
      <c r="C62" s="106" t="s">
        <v>67</v>
      </c>
      <c r="D62" s="106" t="s">
        <v>90</v>
      </c>
      <c r="E62" s="106" t="s">
        <v>85</v>
      </c>
      <c r="F62" s="106" t="s">
        <v>196</v>
      </c>
      <c r="G62" s="106"/>
      <c r="H62" s="107">
        <v>728.93</v>
      </c>
      <c r="I62" s="107">
        <f>I63+I64+I65</f>
        <v>194.27</v>
      </c>
      <c r="J62" s="107">
        <f>J63+J64+J65</f>
        <v>923.2</v>
      </c>
    </row>
    <row r="63" spans="1:10" ht="45.75" customHeight="1">
      <c r="A63" s="119"/>
      <c r="B63" s="112" t="s">
        <v>2</v>
      </c>
      <c r="C63" s="106" t="s">
        <v>67</v>
      </c>
      <c r="D63" s="106" t="s">
        <v>90</v>
      </c>
      <c r="E63" s="106" t="s">
        <v>85</v>
      </c>
      <c r="F63" s="106" t="s">
        <v>196</v>
      </c>
      <c r="G63" s="106">
        <v>244</v>
      </c>
      <c r="H63" s="256">
        <v>587.71</v>
      </c>
      <c r="I63" s="100">
        <f>194.27</f>
        <v>194.27</v>
      </c>
      <c r="J63" s="100">
        <f>H63+I63</f>
        <v>781.98</v>
      </c>
    </row>
    <row r="64" spans="1:10" ht="40.5" customHeight="1">
      <c r="A64" s="119"/>
      <c r="B64" s="74" t="s">
        <v>104</v>
      </c>
      <c r="C64" s="77" t="s">
        <v>67</v>
      </c>
      <c r="D64" s="111" t="s">
        <v>90</v>
      </c>
      <c r="E64" s="111" t="s">
        <v>85</v>
      </c>
      <c r="F64" s="106" t="s">
        <v>196</v>
      </c>
      <c r="G64" s="111" t="s">
        <v>109</v>
      </c>
      <c r="H64" s="218">
        <v>92.34</v>
      </c>
      <c r="I64" s="78">
        <v>0</v>
      </c>
      <c r="J64" s="107">
        <f>H64+I64</f>
        <v>92.34</v>
      </c>
    </row>
    <row r="65" spans="1:10" ht="40.5" customHeight="1">
      <c r="A65" s="119"/>
      <c r="B65" s="74" t="s">
        <v>105</v>
      </c>
      <c r="C65" s="77" t="s">
        <v>67</v>
      </c>
      <c r="D65" s="111" t="s">
        <v>90</v>
      </c>
      <c r="E65" s="111" t="s">
        <v>85</v>
      </c>
      <c r="F65" s="106" t="s">
        <v>196</v>
      </c>
      <c r="G65" s="111" t="s">
        <v>10</v>
      </c>
      <c r="H65" s="235">
        <v>48.88</v>
      </c>
      <c r="I65" s="78">
        <v>0</v>
      </c>
      <c r="J65" s="107">
        <f>H65+I65</f>
        <v>48.88</v>
      </c>
    </row>
    <row r="66" spans="1:10" ht="120" customHeight="1">
      <c r="A66" s="119"/>
      <c r="B66" s="74" t="s">
        <v>331</v>
      </c>
      <c r="C66" s="77" t="s">
        <v>67</v>
      </c>
      <c r="D66" s="111" t="s">
        <v>90</v>
      </c>
      <c r="E66" s="111" t="s">
        <v>85</v>
      </c>
      <c r="F66" s="106" t="s">
        <v>332</v>
      </c>
      <c r="G66" s="111"/>
      <c r="H66" s="258">
        <v>1836.54</v>
      </c>
      <c r="I66" s="258">
        <f t="shared" ref="I66:J69" si="5">I67</f>
        <v>0</v>
      </c>
      <c r="J66" s="258">
        <f t="shared" si="5"/>
        <v>1836.54</v>
      </c>
    </row>
    <row r="67" spans="1:10" ht="90.75" customHeight="1">
      <c r="A67" s="119"/>
      <c r="B67" s="74" t="s">
        <v>333</v>
      </c>
      <c r="C67" s="77" t="s">
        <v>67</v>
      </c>
      <c r="D67" s="111" t="s">
        <v>90</v>
      </c>
      <c r="E67" s="111" t="s">
        <v>85</v>
      </c>
      <c r="F67" s="106" t="s">
        <v>334</v>
      </c>
      <c r="G67" s="111"/>
      <c r="H67" s="258">
        <v>1836.54</v>
      </c>
      <c r="I67" s="258">
        <f t="shared" si="5"/>
        <v>0</v>
      </c>
      <c r="J67" s="258">
        <f t="shared" si="5"/>
        <v>1836.54</v>
      </c>
    </row>
    <row r="68" spans="1:10" ht="78" customHeight="1">
      <c r="A68" s="119"/>
      <c r="B68" s="74" t="s">
        <v>335</v>
      </c>
      <c r="C68" s="77" t="s">
        <v>67</v>
      </c>
      <c r="D68" s="111" t="s">
        <v>90</v>
      </c>
      <c r="E68" s="111" t="s">
        <v>85</v>
      </c>
      <c r="F68" s="106" t="s">
        <v>336</v>
      </c>
      <c r="G68" s="111"/>
      <c r="H68" s="258">
        <v>1836.54</v>
      </c>
      <c r="I68" s="258">
        <f t="shared" si="5"/>
        <v>0</v>
      </c>
      <c r="J68" s="258">
        <f t="shared" si="5"/>
        <v>1836.54</v>
      </c>
    </row>
    <row r="69" spans="1:10" ht="40.5" customHeight="1">
      <c r="A69" s="119"/>
      <c r="B69" s="74" t="s">
        <v>337</v>
      </c>
      <c r="C69" s="77" t="s">
        <v>67</v>
      </c>
      <c r="D69" s="111" t="s">
        <v>90</v>
      </c>
      <c r="E69" s="111" t="s">
        <v>85</v>
      </c>
      <c r="F69" s="106" t="s">
        <v>338</v>
      </c>
      <c r="G69" s="111"/>
      <c r="H69" s="258">
        <v>1836.54</v>
      </c>
      <c r="I69" s="258">
        <f t="shared" si="5"/>
        <v>0</v>
      </c>
      <c r="J69" s="258">
        <f t="shared" si="5"/>
        <v>1836.54</v>
      </c>
    </row>
    <row r="70" spans="1:10" ht="40.5" customHeight="1">
      <c r="A70" s="119"/>
      <c r="B70" s="74" t="s">
        <v>2</v>
      </c>
      <c r="C70" s="77" t="s">
        <v>67</v>
      </c>
      <c r="D70" s="111" t="s">
        <v>90</v>
      </c>
      <c r="E70" s="111" t="s">
        <v>85</v>
      </c>
      <c r="F70" s="106" t="s">
        <v>338</v>
      </c>
      <c r="G70" s="111" t="s">
        <v>108</v>
      </c>
      <c r="H70" s="258">
        <v>1836.54</v>
      </c>
      <c r="I70" s="258">
        <v>0</v>
      </c>
      <c r="J70" s="258">
        <f>H70+I70</f>
        <v>1836.54</v>
      </c>
    </row>
    <row r="71" spans="1:10" ht="37.5" customHeight="1">
      <c r="A71" s="119"/>
      <c r="B71" s="74" t="s">
        <v>232</v>
      </c>
      <c r="C71" s="77" t="s">
        <v>67</v>
      </c>
      <c r="D71" s="111" t="s">
        <v>90</v>
      </c>
      <c r="E71" s="111" t="s">
        <v>90</v>
      </c>
      <c r="F71" s="106"/>
      <c r="G71" s="111"/>
      <c r="H71" s="107">
        <v>265.33999999999997</v>
      </c>
      <c r="I71" s="107">
        <f>I72</f>
        <v>0</v>
      </c>
      <c r="J71" s="107">
        <v>265.33999999999997</v>
      </c>
    </row>
    <row r="72" spans="1:10" ht="45.75" customHeight="1">
      <c r="A72" s="119"/>
      <c r="B72" s="74" t="s">
        <v>249</v>
      </c>
      <c r="C72" s="77" t="s">
        <v>67</v>
      </c>
      <c r="D72" s="111" t="s">
        <v>90</v>
      </c>
      <c r="E72" s="111" t="s">
        <v>90</v>
      </c>
      <c r="F72" s="106" t="s">
        <v>196</v>
      </c>
      <c r="G72" s="111"/>
      <c r="H72" s="107">
        <v>265.33999999999997</v>
      </c>
      <c r="I72" s="107">
        <f>I73</f>
        <v>0</v>
      </c>
      <c r="J72" s="107">
        <f>J73</f>
        <v>265.33999999999997</v>
      </c>
    </row>
    <row r="73" spans="1:10" ht="45.75" customHeight="1">
      <c r="A73" s="119"/>
      <c r="B73" s="262" t="s">
        <v>2</v>
      </c>
      <c r="C73" s="106" t="s">
        <v>67</v>
      </c>
      <c r="D73" s="106" t="s">
        <v>90</v>
      </c>
      <c r="E73" s="106" t="s">
        <v>90</v>
      </c>
      <c r="F73" s="106" t="s">
        <v>196</v>
      </c>
      <c r="G73" s="111" t="s">
        <v>108</v>
      </c>
      <c r="H73" s="107">
        <v>265.33999999999997</v>
      </c>
      <c r="I73" s="107">
        <v>0</v>
      </c>
      <c r="J73" s="107">
        <f>H73+I73</f>
        <v>265.33999999999997</v>
      </c>
    </row>
    <row r="74" spans="1:10" s="27" customFormat="1" ht="23.25" customHeight="1">
      <c r="A74" s="116" t="s">
        <v>110</v>
      </c>
      <c r="B74" s="104" t="s">
        <v>7</v>
      </c>
      <c r="C74" s="83" t="s">
        <v>67</v>
      </c>
      <c r="D74" s="110" t="s">
        <v>8</v>
      </c>
      <c r="E74" s="110"/>
      <c r="F74" s="110"/>
      <c r="G74" s="110"/>
      <c r="H74" s="220">
        <v>665.96</v>
      </c>
      <c r="I74" s="220">
        <f t="shared" ref="I74:J76" si="6">I75</f>
        <v>5.6899999999999995</v>
      </c>
      <c r="J74" s="220">
        <f t="shared" si="6"/>
        <v>671.65</v>
      </c>
    </row>
    <row r="75" spans="1:10" ht="22.5" customHeight="1">
      <c r="A75" s="119"/>
      <c r="B75" s="74" t="s">
        <v>9</v>
      </c>
      <c r="C75" s="77" t="s">
        <v>67</v>
      </c>
      <c r="D75" s="111" t="s">
        <v>8</v>
      </c>
      <c r="E75" s="111" t="s">
        <v>8</v>
      </c>
      <c r="F75" s="111"/>
      <c r="G75" s="111"/>
      <c r="H75" s="218">
        <v>665.96</v>
      </c>
      <c r="I75" s="218">
        <f t="shared" si="6"/>
        <v>5.6899999999999995</v>
      </c>
      <c r="J75" s="218">
        <f t="shared" si="6"/>
        <v>671.65</v>
      </c>
    </row>
    <row r="76" spans="1:10" ht="81.75" customHeight="1">
      <c r="A76" s="119"/>
      <c r="B76" s="124" t="s">
        <v>257</v>
      </c>
      <c r="C76" s="77" t="s">
        <v>67</v>
      </c>
      <c r="D76" s="111" t="s">
        <v>8</v>
      </c>
      <c r="E76" s="111" t="s">
        <v>8</v>
      </c>
      <c r="F76" s="106" t="s">
        <v>202</v>
      </c>
      <c r="G76" s="111"/>
      <c r="H76" s="218">
        <v>665.96</v>
      </c>
      <c r="I76" s="218">
        <f t="shared" si="6"/>
        <v>5.6899999999999995</v>
      </c>
      <c r="J76" s="218">
        <f t="shared" si="6"/>
        <v>671.65</v>
      </c>
    </row>
    <row r="77" spans="1:10" ht="40.5" customHeight="1">
      <c r="A77" s="119"/>
      <c r="B77" s="74" t="s">
        <v>245</v>
      </c>
      <c r="C77" s="77" t="s">
        <v>67</v>
      </c>
      <c r="D77" s="111" t="s">
        <v>8</v>
      </c>
      <c r="E77" s="111" t="s">
        <v>8</v>
      </c>
      <c r="F77" s="106" t="s">
        <v>203</v>
      </c>
      <c r="G77" s="111"/>
      <c r="H77" s="78">
        <v>665.96</v>
      </c>
      <c r="I77" s="78">
        <f>I78+I79+I80+I81+I82+I84</f>
        <v>5.6899999999999995</v>
      </c>
      <c r="J77" s="78">
        <f>J78+J79+J80+J81+J82+J84</f>
        <v>671.65</v>
      </c>
    </row>
    <row r="78" spans="1:10" ht="40.5" customHeight="1">
      <c r="A78" s="119"/>
      <c r="B78" s="74" t="s">
        <v>366</v>
      </c>
      <c r="C78" s="77" t="s">
        <v>67</v>
      </c>
      <c r="D78" s="111" t="s">
        <v>8</v>
      </c>
      <c r="E78" s="111" t="s">
        <v>8</v>
      </c>
      <c r="F78" s="106" t="s">
        <v>203</v>
      </c>
      <c r="G78" s="111" t="s">
        <v>365</v>
      </c>
      <c r="H78" s="78">
        <v>166.6</v>
      </c>
      <c r="I78" s="107">
        <v>4.97</v>
      </c>
      <c r="J78" s="152">
        <f>H78+I78</f>
        <v>171.57</v>
      </c>
    </row>
    <row r="79" spans="1:10" ht="54.75" customHeight="1">
      <c r="A79" s="119"/>
      <c r="B79" s="74" t="s">
        <v>368</v>
      </c>
      <c r="C79" s="77" t="s">
        <v>67</v>
      </c>
      <c r="D79" s="111" t="s">
        <v>8</v>
      </c>
      <c r="E79" s="111" t="s">
        <v>8</v>
      </c>
      <c r="F79" s="106" t="s">
        <v>203</v>
      </c>
      <c r="G79" s="111" t="s">
        <v>367</v>
      </c>
      <c r="H79" s="78">
        <v>50.31</v>
      </c>
      <c r="I79" s="107">
        <v>1.5</v>
      </c>
      <c r="J79" s="152">
        <f>H79+I79</f>
        <v>51.81</v>
      </c>
    </row>
    <row r="80" spans="1:10" ht="50.25" customHeight="1">
      <c r="A80" s="119"/>
      <c r="B80" s="112" t="s">
        <v>2</v>
      </c>
      <c r="C80" s="77" t="s">
        <v>67</v>
      </c>
      <c r="D80" s="111" t="s">
        <v>8</v>
      </c>
      <c r="E80" s="111" t="s">
        <v>8</v>
      </c>
      <c r="F80" s="106" t="s">
        <v>203</v>
      </c>
      <c r="G80" s="111" t="s">
        <v>108</v>
      </c>
      <c r="H80" s="218">
        <v>311.89</v>
      </c>
      <c r="I80" s="78">
        <v>0</v>
      </c>
      <c r="J80" s="107">
        <f>H80+I80</f>
        <v>311.89</v>
      </c>
    </row>
    <row r="81" spans="1:10" ht="36.75" customHeight="1">
      <c r="A81" s="119"/>
      <c r="B81" s="49" t="s">
        <v>104</v>
      </c>
      <c r="C81" s="77" t="s">
        <v>67</v>
      </c>
      <c r="D81" s="111" t="s">
        <v>8</v>
      </c>
      <c r="E81" s="111" t="s">
        <v>8</v>
      </c>
      <c r="F81" s="106" t="s">
        <v>203</v>
      </c>
      <c r="G81" s="111" t="s">
        <v>109</v>
      </c>
      <c r="H81" s="218">
        <v>80.11</v>
      </c>
      <c r="I81" s="78">
        <v>0</v>
      </c>
      <c r="J81" s="107">
        <f>H81+I81</f>
        <v>80.11</v>
      </c>
    </row>
    <row r="82" spans="1:10" ht="55.5" customHeight="1">
      <c r="A82" s="119"/>
      <c r="B82" s="49" t="s">
        <v>340</v>
      </c>
      <c r="C82" s="77" t="s">
        <v>67</v>
      </c>
      <c r="D82" s="111" t="s">
        <v>8</v>
      </c>
      <c r="E82" s="111" t="s">
        <v>8</v>
      </c>
      <c r="F82" s="106" t="s">
        <v>339</v>
      </c>
      <c r="G82" s="111"/>
      <c r="H82" s="218">
        <v>8.6</v>
      </c>
      <c r="I82" s="78">
        <f>I83</f>
        <v>0</v>
      </c>
      <c r="J82" s="107">
        <f>J83</f>
        <v>8.6</v>
      </c>
    </row>
    <row r="83" spans="1:10" ht="55.5" customHeight="1">
      <c r="A83" s="119"/>
      <c r="B83" s="49" t="s">
        <v>2</v>
      </c>
      <c r="C83" s="77" t="s">
        <v>67</v>
      </c>
      <c r="D83" s="111" t="s">
        <v>8</v>
      </c>
      <c r="E83" s="111" t="s">
        <v>8</v>
      </c>
      <c r="F83" s="106" t="s">
        <v>339</v>
      </c>
      <c r="G83" s="111" t="s">
        <v>108</v>
      </c>
      <c r="H83" s="218">
        <v>8.6</v>
      </c>
      <c r="I83" s="78">
        <v>0</v>
      </c>
      <c r="J83" s="107">
        <f>H83+I83</f>
        <v>8.6</v>
      </c>
    </row>
    <row r="84" spans="1:10" ht="55.5" customHeight="1">
      <c r="A84" s="119"/>
      <c r="B84" s="49" t="s">
        <v>292</v>
      </c>
      <c r="C84" s="77" t="s">
        <v>67</v>
      </c>
      <c r="D84" s="111" t="s">
        <v>8</v>
      </c>
      <c r="E84" s="111" t="s">
        <v>8</v>
      </c>
      <c r="F84" s="106" t="s">
        <v>296</v>
      </c>
      <c r="G84" s="111"/>
      <c r="H84" s="218">
        <v>48.45</v>
      </c>
      <c r="I84" s="78">
        <f>I85+I86</f>
        <v>-0.78</v>
      </c>
      <c r="J84" s="107">
        <f>H84+I84</f>
        <v>47.67</v>
      </c>
    </row>
    <row r="85" spans="1:10" ht="33.75" customHeight="1">
      <c r="A85" s="119"/>
      <c r="B85" s="194" t="s">
        <v>366</v>
      </c>
      <c r="C85" s="77" t="s">
        <v>67</v>
      </c>
      <c r="D85" s="111" t="s">
        <v>8</v>
      </c>
      <c r="E85" s="111" t="s">
        <v>8</v>
      </c>
      <c r="F85" s="106" t="s">
        <v>296</v>
      </c>
      <c r="G85" s="111" t="s">
        <v>365</v>
      </c>
      <c r="H85" s="218">
        <v>37.21</v>
      </c>
      <c r="I85" s="141">
        <v>-0.6</v>
      </c>
      <c r="J85" s="100">
        <f>H85+I85</f>
        <v>36.61</v>
      </c>
    </row>
    <row r="86" spans="1:10" ht="55.5" customHeight="1">
      <c r="A86" s="119"/>
      <c r="B86" s="96" t="s">
        <v>368</v>
      </c>
      <c r="C86" s="77" t="s">
        <v>67</v>
      </c>
      <c r="D86" s="111" t="s">
        <v>8</v>
      </c>
      <c r="E86" s="111" t="s">
        <v>8</v>
      </c>
      <c r="F86" s="106" t="s">
        <v>296</v>
      </c>
      <c r="G86" s="111" t="s">
        <v>367</v>
      </c>
      <c r="H86" s="218">
        <v>11.24</v>
      </c>
      <c r="I86" s="141">
        <v>-0.18</v>
      </c>
      <c r="J86" s="100">
        <f>H86+I86</f>
        <v>11.06</v>
      </c>
    </row>
    <row r="87" spans="1:10" s="27" customFormat="1" ht="55.5" customHeight="1">
      <c r="A87" s="116" t="s">
        <v>111</v>
      </c>
      <c r="B87" s="115" t="s">
        <v>112</v>
      </c>
      <c r="C87" s="113" t="s">
        <v>67</v>
      </c>
      <c r="D87" s="113" t="s">
        <v>93</v>
      </c>
      <c r="E87" s="113"/>
      <c r="F87" s="113"/>
      <c r="G87" s="113"/>
      <c r="H87" s="114">
        <v>4151.8500000000004</v>
      </c>
      <c r="I87" s="114">
        <f t="shared" ref="I87:J89" si="7">I88</f>
        <v>313.29000000000002</v>
      </c>
      <c r="J87" s="114">
        <f t="shared" si="7"/>
        <v>4465.1400000000003</v>
      </c>
    </row>
    <row r="88" spans="1:10" ht="18.75">
      <c r="A88" s="116"/>
      <c r="B88" s="108" t="s">
        <v>37</v>
      </c>
      <c r="C88" s="106" t="s">
        <v>67</v>
      </c>
      <c r="D88" s="106" t="s">
        <v>93</v>
      </c>
      <c r="E88" s="106" t="s">
        <v>80</v>
      </c>
      <c r="F88" s="106"/>
      <c r="G88" s="106"/>
      <c r="H88" s="218">
        <v>4151.8500000000004</v>
      </c>
      <c r="I88" s="218">
        <f t="shared" si="7"/>
        <v>313.29000000000002</v>
      </c>
      <c r="J88" s="218">
        <f t="shared" si="7"/>
        <v>4465.1400000000003</v>
      </c>
    </row>
    <row r="89" spans="1:10" ht="87" customHeight="1">
      <c r="A89" s="116"/>
      <c r="B89" s="124" t="s">
        <v>257</v>
      </c>
      <c r="C89" s="106" t="s">
        <v>67</v>
      </c>
      <c r="D89" s="106" t="s">
        <v>93</v>
      </c>
      <c r="E89" s="106" t="s">
        <v>80</v>
      </c>
      <c r="F89" s="106" t="s">
        <v>202</v>
      </c>
      <c r="G89" s="106"/>
      <c r="H89" s="218">
        <v>4151.8500000000004</v>
      </c>
      <c r="I89" s="218">
        <f t="shared" si="7"/>
        <v>313.29000000000002</v>
      </c>
      <c r="J89" s="218">
        <f t="shared" si="7"/>
        <v>4465.1400000000003</v>
      </c>
    </row>
    <row r="90" spans="1:10" ht="25.5" customHeight="1">
      <c r="A90" s="118"/>
      <c r="B90" s="108" t="s">
        <v>248</v>
      </c>
      <c r="C90" s="106" t="s">
        <v>67</v>
      </c>
      <c r="D90" s="106" t="s">
        <v>93</v>
      </c>
      <c r="E90" s="106" t="s">
        <v>80</v>
      </c>
      <c r="F90" s="106" t="s">
        <v>204</v>
      </c>
      <c r="G90" s="106"/>
      <c r="H90" s="218">
        <v>4151.8500000000004</v>
      </c>
      <c r="I90" s="218">
        <f>I91</f>
        <v>313.29000000000002</v>
      </c>
      <c r="J90" s="218">
        <f>J91</f>
        <v>4465.1400000000003</v>
      </c>
    </row>
    <row r="91" spans="1:10" ht="68.25" customHeight="1">
      <c r="A91" s="109"/>
      <c r="B91" s="112" t="s">
        <v>173</v>
      </c>
      <c r="C91" s="106" t="s">
        <v>67</v>
      </c>
      <c r="D91" s="106" t="s">
        <v>93</v>
      </c>
      <c r="E91" s="106" t="s">
        <v>80</v>
      </c>
      <c r="F91" s="106" t="s">
        <v>204</v>
      </c>
      <c r="G91" s="106" t="s">
        <v>11</v>
      </c>
      <c r="H91" s="218">
        <v>4151.8500000000004</v>
      </c>
      <c r="I91" s="107">
        <v>313.29000000000002</v>
      </c>
      <c r="J91" s="100">
        <f>H91+I91</f>
        <v>4465.1400000000003</v>
      </c>
    </row>
    <row r="92" spans="1:10" ht="39" customHeight="1">
      <c r="A92" s="312" t="s">
        <v>36</v>
      </c>
      <c r="B92" s="312"/>
      <c r="C92" s="312"/>
      <c r="D92" s="312"/>
      <c r="E92" s="312"/>
      <c r="F92" s="312"/>
      <c r="G92" s="130"/>
      <c r="H92" s="130">
        <v>11313.65</v>
      </c>
      <c r="I92" s="130">
        <f>I10</f>
        <v>1492.4</v>
      </c>
      <c r="J92" s="130">
        <f>J10</f>
        <v>12806.05</v>
      </c>
    </row>
    <row r="93" spans="1:10" ht="18.75">
      <c r="J93" s="219"/>
    </row>
  </sheetData>
  <mergeCells count="10">
    <mergeCell ref="A92:F92"/>
    <mergeCell ref="H1:J1"/>
    <mergeCell ref="A4:J4"/>
    <mergeCell ref="G6:J6"/>
    <mergeCell ref="A7:A8"/>
    <mergeCell ref="B7:B8"/>
    <mergeCell ref="C7:G7"/>
    <mergeCell ref="H7:H8"/>
    <mergeCell ref="I7:I8"/>
    <mergeCell ref="J7:J8"/>
  </mergeCells>
  <phoneticPr fontId="4" type="noConversion"/>
  <pageMargins left="0.98425196850393704" right="0.35433070866141736" top="0.78740157480314965" bottom="0.78740157480314965" header="0.51181102362204722" footer="0.51181102362204722"/>
  <pageSetup paperSize="9" scale="4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 enableFormatConditionsCalculation="0">
    <tabColor indexed="14"/>
  </sheetPr>
  <dimension ref="A1:K78"/>
  <sheetViews>
    <sheetView view="pageBreakPreview" topLeftCell="C1" zoomScale="75" zoomScaleNormal="75" zoomScaleSheetLayoutView="75" workbookViewId="0">
      <selection activeCell="K14" sqref="K14"/>
    </sheetView>
  </sheetViews>
  <sheetFormatPr defaultRowHeight="12.75"/>
  <cols>
    <col min="1" max="1" width="7.140625" style="20" customWidth="1"/>
    <col min="2" max="2" width="87.28515625" style="21" customWidth="1"/>
    <col min="3" max="3" width="12.85546875" style="22" customWidth="1"/>
    <col min="4" max="4" width="11.7109375" style="22" customWidth="1"/>
    <col min="5" max="5" width="14.42578125" style="22" customWidth="1"/>
    <col min="6" max="6" width="18.7109375" style="22" customWidth="1"/>
    <col min="7" max="7" width="12.140625" style="22" customWidth="1"/>
    <col min="8" max="8" width="15.42578125" style="22" hidden="1" customWidth="1"/>
    <col min="9" max="9" width="15.42578125" style="22" customWidth="1"/>
    <col min="10" max="10" width="18" style="22" customWidth="1"/>
    <col min="11" max="11" width="17.140625" style="23" customWidth="1"/>
    <col min="12" max="16384" width="9.140625" style="23"/>
  </cols>
  <sheetData>
    <row r="1" spans="1:11" ht="79.5" customHeight="1">
      <c r="G1" s="187"/>
      <c r="H1" s="320" t="s">
        <v>342</v>
      </c>
      <c r="I1" s="320"/>
      <c r="J1" s="320"/>
      <c r="K1" s="320"/>
    </row>
    <row r="2" spans="1:11" ht="21.75" customHeight="1">
      <c r="G2" s="157"/>
      <c r="H2" s="157"/>
      <c r="I2" s="157"/>
      <c r="J2" s="24"/>
    </row>
    <row r="3" spans="1:11" s="11" customFormat="1" ht="37.5" customHeight="1">
      <c r="A3" s="314" t="s">
        <v>343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</row>
    <row r="4" spans="1:11" s="27" customFormat="1" ht="15.75">
      <c r="A4" s="25"/>
      <c r="B4" s="25"/>
      <c r="C4" s="25"/>
      <c r="D4" s="25"/>
      <c r="E4" s="25"/>
      <c r="F4" s="26"/>
      <c r="G4" s="315"/>
      <c r="H4" s="315"/>
      <c r="I4" s="315"/>
      <c r="J4" s="315"/>
      <c r="K4" s="188" t="s">
        <v>60</v>
      </c>
    </row>
    <row r="5" spans="1:11" s="27" customFormat="1" ht="18.75" customHeight="1">
      <c r="A5" s="316" t="s">
        <v>41</v>
      </c>
      <c r="B5" s="317" t="s">
        <v>42</v>
      </c>
      <c r="C5" s="319" t="s">
        <v>219</v>
      </c>
      <c r="D5" s="319"/>
      <c r="E5" s="319"/>
      <c r="F5" s="319"/>
      <c r="G5" s="319"/>
      <c r="H5" s="301" t="s">
        <v>297</v>
      </c>
      <c r="I5" s="301" t="s">
        <v>229</v>
      </c>
      <c r="J5" s="301" t="s">
        <v>289</v>
      </c>
      <c r="K5" s="301" t="s">
        <v>328</v>
      </c>
    </row>
    <row r="6" spans="1:11" s="29" customFormat="1" ht="40.5" customHeight="1">
      <c r="A6" s="316"/>
      <c r="B6" s="318"/>
      <c r="C6" s="52" t="s">
        <v>220</v>
      </c>
      <c r="D6" s="54" t="s">
        <v>63</v>
      </c>
      <c r="E6" s="54" t="s">
        <v>64</v>
      </c>
      <c r="F6" s="54" t="s">
        <v>65</v>
      </c>
      <c r="G6" s="54" t="s">
        <v>66</v>
      </c>
      <c r="H6" s="302"/>
      <c r="I6" s="302"/>
      <c r="J6" s="302"/>
      <c r="K6" s="302"/>
    </row>
    <row r="7" spans="1:11" s="27" customFormat="1" ht="18.75">
      <c r="A7" s="99">
        <v>1</v>
      </c>
      <c r="B7" s="99">
        <v>2</v>
      </c>
      <c r="C7" s="54" t="s">
        <v>43</v>
      </c>
      <c r="D7" s="54" t="s">
        <v>44</v>
      </c>
      <c r="E7" s="54" t="s">
        <v>45</v>
      </c>
      <c r="F7" s="54" t="s">
        <v>46</v>
      </c>
      <c r="G7" s="54" t="s">
        <v>47</v>
      </c>
      <c r="H7" s="99">
        <v>9</v>
      </c>
      <c r="I7" s="54"/>
      <c r="J7" s="99">
        <v>8</v>
      </c>
      <c r="K7" s="99">
        <v>9</v>
      </c>
    </row>
    <row r="8" spans="1:11" s="27" customFormat="1" ht="42" customHeight="1">
      <c r="A8" s="116" t="s">
        <v>100</v>
      </c>
      <c r="B8" s="115" t="s">
        <v>0</v>
      </c>
      <c r="C8" s="113" t="s">
        <v>67</v>
      </c>
      <c r="D8" s="113"/>
      <c r="E8" s="113"/>
      <c r="F8" s="113"/>
      <c r="G8" s="113"/>
      <c r="H8" s="114">
        <v>11811.8</v>
      </c>
      <c r="I8" s="114">
        <f>I9+I28+I41+I47+I62+I70+I75</f>
        <v>-701</v>
      </c>
      <c r="J8" s="114">
        <f>J9+J28+J41+J47+J62+J70+J75</f>
        <v>11110.8</v>
      </c>
      <c r="K8" s="114">
        <f>K9+K28+K41+K47+K62+K70+K75</f>
        <v>11210.8</v>
      </c>
    </row>
    <row r="9" spans="1:11" s="27" customFormat="1" ht="28.5" customHeight="1">
      <c r="A9" s="116" t="s">
        <v>81</v>
      </c>
      <c r="B9" s="115" t="s">
        <v>79</v>
      </c>
      <c r="C9" s="113" t="s">
        <v>67</v>
      </c>
      <c r="D9" s="113" t="s">
        <v>80</v>
      </c>
      <c r="E9" s="113"/>
      <c r="F9" s="113"/>
      <c r="G9" s="113"/>
      <c r="H9" s="114">
        <v>3404.47</v>
      </c>
      <c r="I9" s="114">
        <f>I10+I14+I24</f>
        <v>468.32</v>
      </c>
      <c r="J9" s="114">
        <f>J10+J14+J24</f>
        <v>3872.79</v>
      </c>
      <c r="K9" s="114">
        <f>K10+K14+K24</f>
        <v>3875.79</v>
      </c>
    </row>
    <row r="10" spans="1:11" s="27" customFormat="1" ht="44.25" customHeight="1">
      <c r="A10" s="116"/>
      <c r="B10" s="108" t="s">
        <v>178</v>
      </c>
      <c r="C10" s="106" t="s">
        <v>67</v>
      </c>
      <c r="D10" s="106" t="s">
        <v>80</v>
      </c>
      <c r="E10" s="106" t="s">
        <v>82</v>
      </c>
      <c r="F10" s="113"/>
      <c r="G10" s="113"/>
      <c r="H10" s="218">
        <v>634.98</v>
      </c>
      <c r="I10" s="218">
        <f>I11</f>
        <v>0</v>
      </c>
      <c r="J10" s="218">
        <f>J11</f>
        <v>634.98</v>
      </c>
      <c r="K10" s="218">
        <f>K11</f>
        <v>634.98</v>
      </c>
    </row>
    <row r="11" spans="1:11" s="27" customFormat="1" ht="33" customHeight="1">
      <c r="A11" s="116"/>
      <c r="B11" s="75" t="s">
        <v>1</v>
      </c>
      <c r="C11" s="106" t="s">
        <v>67</v>
      </c>
      <c r="D11" s="106" t="s">
        <v>80</v>
      </c>
      <c r="E11" s="106" t="s">
        <v>82</v>
      </c>
      <c r="F11" s="106" t="s">
        <v>213</v>
      </c>
      <c r="G11" s="106"/>
      <c r="H11" s="107">
        <v>634.98</v>
      </c>
      <c r="I11" s="107">
        <f>I12+I13</f>
        <v>0</v>
      </c>
      <c r="J11" s="107">
        <f>J12+J13</f>
        <v>634.98</v>
      </c>
      <c r="K11" s="107">
        <f>K12+K13</f>
        <v>634.98</v>
      </c>
    </row>
    <row r="12" spans="1:11" s="27" customFormat="1" ht="29.25" customHeight="1">
      <c r="A12" s="116"/>
      <c r="B12" s="158" t="s">
        <v>215</v>
      </c>
      <c r="C12" s="106" t="s">
        <v>67</v>
      </c>
      <c r="D12" s="106" t="s">
        <v>80</v>
      </c>
      <c r="E12" s="106" t="s">
        <v>82</v>
      </c>
      <c r="F12" s="106" t="s">
        <v>213</v>
      </c>
      <c r="G12" s="106" t="s">
        <v>101</v>
      </c>
      <c r="H12" s="218">
        <v>487.7</v>
      </c>
      <c r="I12" s="107">
        <v>0</v>
      </c>
      <c r="J12" s="107">
        <f>H12+I12</f>
        <v>487.7</v>
      </c>
      <c r="K12" s="218">
        <v>487.7</v>
      </c>
    </row>
    <row r="13" spans="1:11" s="27" customFormat="1" ht="74.25" customHeight="1">
      <c r="A13" s="116"/>
      <c r="B13" s="109" t="s">
        <v>217</v>
      </c>
      <c r="C13" s="106" t="s">
        <v>67</v>
      </c>
      <c r="D13" s="106" t="s">
        <v>80</v>
      </c>
      <c r="E13" s="106" t="s">
        <v>82</v>
      </c>
      <c r="F13" s="106" t="s">
        <v>213</v>
      </c>
      <c r="G13" s="106" t="s">
        <v>216</v>
      </c>
      <c r="H13" s="218">
        <v>147.28</v>
      </c>
      <c r="I13" s="107">
        <v>0</v>
      </c>
      <c r="J13" s="107">
        <f>H13+I13</f>
        <v>147.28</v>
      </c>
      <c r="K13" s="218">
        <v>147.28</v>
      </c>
    </row>
    <row r="14" spans="1:11" s="28" customFormat="1" ht="66.75" customHeight="1">
      <c r="A14" s="117"/>
      <c r="B14" s="96" t="s">
        <v>39</v>
      </c>
      <c r="C14" s="106" t="s">
        <v>67</v>
      </c>
      <c r="D14" s="106" t="s">
        <v>80</v>
      </c>
      <c r="E14" s="106" t="s">
        <v>84</v>
      </c>
      <c r="F14" s="106"/>
      <c r="G14" s="106"/>
      <c r="H14" s="218">
        <v>2709.49</v>
      </c>
      <c r="I14" s="218">
        <f>I15</f>
        <v>468.32</v>
      </c>
      <c r="J14" s="218">
        <f>J15</f>
        <v>3177.81</v>
      </c>
      <c r="K14" s="218">
        <f>K15</f>
        <v>3180.81</v>
      </c>
    </row>
    <row r="15" spans="1:11" s="28" customFormat="1" ht="77.25" customHeight="1">
      <c r="A15" s="117"/>
      <c r="B15" s="128" t="s">
        <v>255</v>
      </c>
      <c r="C15" s="106" t="s">
        <v>67</v>
      </c>
      <c r="D15" s="106" t="s">
        <v>80</v>
      </c>
      <c r="E15" s="106" t="s">
        <v>84</v>
      </c>
      <c r="F15" s="129" t="s">
        <v>239</v>
      </c>
      <c r="G15" s="106"/>
      <c r="H15" s="107">
        <v>2709.49</v>
      </c>
      <c r="I15" s="107">
        <f>I16+I19</f>
        <v>468.32</v>
      </c>
      <c r="J15" s="107">
        <f>J16+J19</f>
        <v>3177.81</v>
      </c>
      <c r="K15" s="107">
        <f>K16+K19</f>
        <v>3180.81</v>
      </c>
    </row>
    <row r="16" spans="1:11" s="28" customFormat="1" ht="42" customHeight="1">
      <c r="A16" s="117"/>
      <c r="B16" s="124" t="s">
        <v>240</v>
      </c>
      <c r="C16" s="106" t="s">
        <v>67</v>
      </c>
      <c r="D16" s="106" t="s">
        <v>80</v>
      </c>
      <c r="E16" s="106" t="s">
        <v>84</v>
      </c>
      <c r="F16" s="129" t="s">
        <v>210</v>
      </c>
      <c r="G16" s="106"/>
      <c r="H16" s="107">
        <v>2357.9499999999998</v>
      </c>
      <c r="I16" s="107">
        <f>I17+I18</f>
        <v>265.32</v>
      </c>
      <c r="J16" s="107">
        <f>J17+J18</f>
        <v>2623.27</v>
      </c>
      <c r="K16" s="107">
        <f>K17+K18</f>
        <v>2623.27</v>
      </c>
    </row>
    <row r="17" spans="1:11" s="28" customFormat="1" ht="26.25" customHeight="1">
      <c r="A17" s="117"/>
      <c r="B17" s="158" t="s">
        <v>215</v>
      </c>
      <c r="C17" s="106" t="s">
        <v>67</v>
      </c>
      <c r="D17" s="106" t="s">
        <v>80</v>
      </c>
      <c r="E17" s="106" t="s">
        <v>84</v>
      </c>
      <c r="F17" s="129" t="s">
        <v>211</v>
      </c>
      <c r="G17" s="106" t="s">
        <v>101</v>
      </c>
      <c r="H17" s="218">
        <v>1811.02</v>
      </c>
      <c r="I17" s="107">
        <v>203.78</v>
      </c>
      <c r="J17" s="107">
        <f>H17+I17</f>
        <v>2014.8</v>
      </c>
      <c r="K17" s="218">
        <f>1811.02+203.78</f>
        <v>2014.8</v>
      </c>
    </row>
    <row r="18" spans="1:11" s="28" customFormat="1" ht="63.75" customHeight="1">
      <c r="A18" s="117"/>
      <c r="B18" s="109" t="s">
        <v>217</v>
      </c>
      <c r="C18" s="106" t="s">
        <v>67</v>
      </c>
      <c r="D18" s="106" t="s">
        <v>80</v>
      </c>
      <c r="E18" s="106" t="s">
        <v>84</v>
      </c>
      <c r="F18" s="129" t="s">
        <v>211</v>
      </c>
      <c r="G18" s="106" t="s">
        <v>216</v>
      </c>
      <c r="H18" s="218">
        <v>546.92999999999995</v>
      </c>
      <c r="I18" s="107">
        <v>61.54</v>
      </c>
      <c r="J18" s="107">
        <f>H18+I18</f>
        <v>608.46999999999991</v>
      </c>
      <c r="K18" s="218">
        <f>546.93+61.54</f>
        <v>608.46999999999991</v>
      </c>
    </row>
    <row r="19" spans="1:11" s="28" customFormat="1" ht="47.25" customHeight="1">
      <c r="A19" s="117"/>
      <c r="B19" s="109" t="s">
        <v>241</v>
      </c>
      <c r="C19" s="106" t="s">
        <v>67</v>
      </c>
      <c r="D19" s="106" t="s">
        <v>80</v>
      </c>
      <c r="E19" s="106" t="s">
        <v>84</v>
      </c>
      <c r="F19" s="129" t="s">
        <v>212</v>
      </c>
      <c r="G19" s="106"/>
      <c r="H19" s="107">
        <v>351.54</v>
      </c>
      <c r="I19" s="107">
        <f>I20+I21+I22+I23</f>
        <v>203</v>
      </c>
      <c r="J19" s="107">
        <f>J20+J21+J22+J23</f>
        <v>554.54</v>
      </c>
      <c r="K19" s="107">
        <f>K20+K21+K22+K23</f>
        <v>557.54</v>
      </c>
    </row>
    <row r="20" spans="1:11" s="28" customFormat="1" ht="39.75" customHeight="1">
      <c r="A20" s="117"/>
      <c r="B20" s="109" t="s">
        <v>102</v>
      </c>
      <c r="C20" s="106" t="s">
        <v>67</v>
      </c>
      <c r="D20" s="106" t="s">
        <v>80</v>
      </c>
      <c r="E20" s="106" t="s">
        <v>84</v>
      </c>
      <c r="F20" s="129" t="s">
        <v>212</v>
      </c>
      <c r="G20" s="106" t="s">
        <v>103</v>
      </c>
      <c r="H20" s="218">
        <v>2</v>
      </c>
      <c r="I20" s="107">
        <v>0</v>
      </c>
      <c r="J20" s="107">
        <v>2</v>
      </c>
      <c r="K20" s="218">
        <v>2</v>
      </c>
    </row>
    <row r="21" spans="1:11" s="28" customFormat="1" ht="59.25" customHeight="1">
      <c r="A21" s="117"/>
      <c r="B21" s="109" t="s">
        <v>2</v>
      </c>
      <c r="C21" s="106" t="s">
        <v>67</v>
      </c>
      <c r="D21" s="106" t="s">
        <v>80</v>
      </c>
      <c r="E21" s="106" t="s">
        <v>84</v>
      </c>
      <c r="F21" s="129" t="s">
        <v>212</v>
      </c>
      <c r="G21" s="106" t="s">
        <v>108</v>
      </c>
      <c r="H21" s="218">
        <v>334.94</v>
      </c>
      <c r="I21" s="107">
        <v>200</v>
      </c>
      <c r="J21" s="107">
        <f>H21+I21</f>
        <v>534.94000000000005</v>
      </c>
      <c r="K21" s="218">
        <v>534.94000000000005</v>
      </c>
    </row>
    <row r="22" spans="1:11" s="28" customFormat="1" ht="45" customHeight="1">
      <c r="A22" s="117"/>
      <c r="B22" s="109" t="s">
        <v>104</v>
      </c>
      <c r="C22" s="106" t="s">
        <v>67</v>
      </c>
      <c r="D22" s="106" t="s">
        <v>80</v>
      </c>
      <c r="E22" s="106" t="s">
        <v>84</v>
      </c>
      <c r="F22" s="129" t="s">
        <v>212</v>
      </c>
      <c r="G22" s="106">
        <v>851</v>
      </c>
      <c r="H22" s="218">
        <v>3.8</v>
      </c>
      <c r="I22" s="107">
        <v>0</v>
      </c>
      <c r="J22" s="107">
        <f>H22+I22</f>
        <v>3.8</v>
      </c>
      <c r="K22" s="218">
        <v>3.8</v>
      </c>
    </row>
    <row r="23" spans="1:11" s="28" customFormat="1" ht="33" customHeight="1">
      <c r="A23" s="117"/>
      <c r="B23" s="109" t="s">
        <v>230</v>
      </c>
      <c r="C23" s="106" t="s">
        <v>67</v>
      </c>
      <c r="D23" s="106" t="s">
        <v>80</v>
      </c>
      <c r="E23" s="106" t="s">
        <v>84</v>
      </c>
      <c r="F23" s="129" t="s">
        <v>212</v>
      </c>
      <c r="G23" s="106" t="s">
        <v>231</v>
      </c>
      <c r="H23" s="107">
        <v>10.8</v>
      </c>
      <c r="I23" s="107">
        <v>3</v>
      </c>
      <c r="J23" s="107">
        <f>H23+I23</f>
        <v>13.8</v>
      </c>
      <c r="K23" s="107">
        <f>I23+J23</f>
        <v>16.8</v>
      </c>
    </row>
    <row r="24" spans="1:11" s="28" customFormat="1" ht="24" customHeight="1">
      <c r="A24" s="117"/>
      <c r="B24" s="96" t="s">
        <v>3</v>
      </c>
      <c r="C24" s="106" t="s">
        <v>67</v>
      </c>
      <c r="D24" s="106" t="s">
        <v>80</v>
      </c>
      <c r="E24" s="106" t="s">
        <v>96</v>
      </c>
      <c r="F24" s="106"/>
      <c r="G24" s="106"/>
      <c r="H24" s="218">
        <v>60</v>
      </c>
      <c r="I24" s="218">
        <f t="shared" ref="I24:K26" si="0">I25</f>
        <v>0</v>
      </c>
      <c r="J24" s="218">
        <f t="shared" si="0"/>
        <v>60</v>
      </c>
      <c r="K24" s="218">
        <f t="shared" si="0"/>
        <v>60</v>
      </c>
    </row>
    <row r="25" spans="1:11" s="28" customFormat="1" ht="24" customHeight="1">
      <c r="A25" s="117"/>
      <c r="B25" s="108" t="s">
        <v>177</v>
      </c>
      <c r="C25" s="106" t="s">
        <v>67</v>
      </c>
      <c r="D25" s="106" t="s">
        <v>80</v>
      </c>
      <c r="E25" s="106" t="s">
        <v>96</v>
      </c>
      <c r="F25" s="106" t="s">
        <v>205</v>
      </c>
      <c r="G25" s="106"/>
      <c r="H25" s="218">
        <v>60</v>
      </c>
      <c r="I25" s="218">
        <f t="shared" si="0"/>
        <v>0</v>
      </c>
      <c r="J25" s="218">
        <f t="shared" si="0"/>
        <v>60</v>
      </c>
      <c r="K25" s="218">
        <f t="shared" si="0"/>
        <v>60</v>
      </c>
    </row>
    <row r="26" spans="1:11" s="28" customFormat="1" ht="27" customHeight="1">
      <c r="A26" s="117"/>
      <c r="B26" s="126" t="s">
        <v>4</v>
      </c>
      <c r="C26" s="106" t="s">
        <v>67</v>
      </c>
      <c r="D26" s="106" t="s">
        <v>80</v>
      </c>
      <c r="E26" s="106" t="s">
        <v>96</v>
      </c>
      <c r="F26" s="106" t="s">
        <v>214</v>
      </c>
      <c r="G26" s="106"/>
      <c r="H26" s="218">
        <v>60</v>
      </c>
      <c r="I26" s="218">
        <f t="shared" si="0"/>
        <v>0</v>
      </c>
      <c r="J26" s="218">
        <f t="shared" si="0"/>
        <v>60</v>
      </c>
      <c r="K26" s="218">
        <f t="shared" si="0"/>
        <v>60</v>
      </c>
    </row>
    <row r="27" spans="1:11" s="28" customFormat="1" ht="24" customHeight="1">
      <c r="A27" s="117"/>
      <c r="B27" s="74" t="s">
        <v>5</v>
      </c>
      <c r="C27" s="106" t="s">
        <v>67</v>
      </c>
      <c r="D27" s="106" t="s">
        <v>80</v>
      </c>
      <c r="E27" s="106" t="s">
        <v>96</v>
      </c>
      <c r="F27" s="106" t="s">
        <v>214</v>
      </c>
      <c r="G27" s="106" t="s">
        <v>6</v>
      </c>
      <c r="H27" s="218">
        <v>60</v>
      </c>
      <c r="I27" s="107">
        <v>0</v>
      </c>
      <c r="J27" s="107">
        <f>H27+I27</f>
        <v>60</v>
      </c>
      <c r="K27" s="218">
        <v>60</v>
      </c>
    </row>
    <row r="28" spans="1:11" s="27" customFormat="1" ht="18.75">
      <c r="A28" s="116" t="s">
        <v>83</v>
      </c>
      <c r="B28" s="105" t="s">
        <v>86</v>
      </c>
      <c r="C28" s="113" t="s">
        <v>67</v>
      </c>
      <c r="D28" s="113" t="s">
        <v>85</v>
      </c>
      <c r="E28" s="113"/>
      <c r="F28" s="113"/>
      <c r="G28" s="113"/>
      <c r="H28" s="114">
        <v>65</v>
      </c>
      <c r="I28" s="114">
        <f>I29+I33+I37</f>
        <v>0</v>
      </c>
      <c r="J28" s="114">
        <f>J29+J33+J37</f>
        <v>65</v>
      </c>
      <c r="K28" s="114">
        <f>K29+K33+K37</f>
        <v>65</v>
      </c>
    </row>
    <row r="29" spans="1:11" s="27" customFormat="1" ht="48.75" customHeight="1">
      <c r="A29" s="116"/>
      <c r="B29" s="127" t="s">
        <v>192</v>
      </c>
      <c r="C29" s="106" t="s">
        <v>67</v>
      </c>
      <c r="D29" s="106" t="s">
        <v>85</v>
      </c>
      <c r="E29" s="106" t="s">
        <v>117</v>
      </c>
      <c r="F29" s="106"/>
      <c r="G29" s="106"/>
      <c r="H29" s="218">
        <v>40</v>
      </c>
      <c r="I29" s="218">
        <f>I30</f>
        <v>0</v>
      </c>
      <c r="J29" s="218">
        <f>J30</f>
        <v>40</v>
      </c>
      <c r="K29" s="218">
        <f>K30</f>
        <v>40</v>
      </c>
    </row>
    <row r="30" spans="1:11" s="27" customFormat="1" ht="64.5" customHeight="1">
      <c r="A30" s="116"/>
      <c r="B30" s="124" t="s">
        <v>256</v>
      </c>
      <c r="C30" s="106" t="s">
        <v>67</v>
      </c>
      <c r="D30" s="106" t="s">
        <v>85</v>
      </c>
      <c r="E30" s="106" t="s">
        <v>117</v>
      </c>
      <c r="F30" s="106" t="s">
        <v>194</v>
      </c>
      <c r="G30" s="113"/>
      <c r="H30" s="218">
        <v>40</v>
      </c>
      <c r="I30" s="218">
        <f t="shared" ref="I30:K31" si="1">I31</f>
        <v>0</v>
      </c>
      <c r="J30" s="218">
        <f t="shared" si="1"/>
        <v>40</v>
      </c>
      <c r="K30" s="218">
        <f t="shared" si="1"/>
        <v>40</v>
      </c>
    </row>
    <row r="31" spans="1:11" s="27" customFormat="1" ht="49.5" customHeight="1">
      <c r="A31" s="116"/>
      <c r="B31" s="136" t="s">
        <v>247</v>
      </c>
      <c r="C31" s="106" t="s">
        <v>67</v>
      </c>
      <c r="D31" s="106" t="s">
        <v>85</v>
      </c>
      <c r="E31" s="106" t="s">
        <v>117</v>
      </c>
      <c r="F31" s="106" t="s">
        <v>198</v>
      </c>
      <c r="G31" s="106"/>
      <c r="H31" s="218">
        <v>40</v>
      </c>
      <c r="I31" s="218">
        <f t="shared" si="1"/>
        <v>0</v>
      </c>
      <c r="J31" s="218">
        <f t="shared" si="1"/>
        <v>40</v>
      </c>
      <c r="K31" s="218">
        <f t="shared" si="1"/>
        <v>40</v>
      </c>
    </row>
    <row r="32" spans="1:11" s="27" customFormat="1" ht="36" customHeight="1">
      <c r="A32" s="116"/>
      <c r="B32" s="112" t="s">
        <v>2</v>
      </c>
      <c r="C32" s="106" t="s">
        <v>67</v>
      </c>
      <c r="D32" s="106" t="s">
        <v>85</v>
      </c>
      <c r="E32" s="106" t="s">
        <v>117</v>
      </c>
      <c r="F32" s="106" t="s">
        <v>198</v>
      </c>
      <c r="G32" s="111" t="s">
        <v>108</v>
      </c>
      <c r="H32" s="218">
        <v>40</v>
      </c>
      <c r="I32" s="78">
        <v>0</v>
      </c>
      <c r="J32" s="107">
        <f>H32+I32</f>
        <v>40</v>
      </c>
      <c r="K32" s="218">
        <v>40</v>
      </c>
    </row>
    <row r="33" spans="1:11" s="27" customFormat="1" ht="18.75">
      <c r="A33" s="116"/>
      <c r="B33" s="109" t="s">
        <v>181</v>
      </c>
      <c r="C33" s="106" t="s">
        <v>67</v>
      </c>
      <c r="D33" s="106" t="s">
        <v>85</v>
      </c>
      <c r="E33" s="106" t="s">
        <v>180</v>
      </c>
      <c r="F33" s="113"/>
      <c r="G33" s="113"/>
      <c r="H33" s="218">
        <v>23</v>
      </c>
      <c r="I33" s="218">
        <f>I34</f>
        <v>0</v>
      </c>
      <c r="J33" s="218">
        <f>J34</f>
        <v>23</v>
      </c>
      <c r="K33" s="218">
        <f>K34</f>
        <v>23</v>
      </c>
    </row>
    <row r="34" spans="1:11" ht="60.75" customHeight="1">
      <c r="A34" s="109"/>
      <c r="B34" s="124" t="s">
        <v>253</v>
      </c>
      <c r="C34" s="106" t="s">
        <v>67</v>
      </c>
      <c r="D34" s="106" t="s">
        <v>85</v>
      </c>
      <c r="E34" s="106" t="s">
        <v>180</v>
      </c>
      <c r="F34" s="106" t="s">
        <v>194</v>
      </c>
      <c r="G34" s="106"/>
      <c r="H34" s="218">
        <v>23</v>
      </c>
      <c r="I34" s="218">
        <f t="shared" ref="I34:K35" si="2">I35</f>
        <v>0</v>
      </c>
      <c r="J34" s="218">
        <f t="shared" si="2"/>
        <v>23</v>
      </c>
      <c r="K34" s="218">
        <f t="shared" si="2"/>
        <v>23</v>
      </c>
    </row>
    <row r="35" spans="1:11" ht="36.75" customHeight="1">
      <c r="A35" s="109"/>
      <c r="B35" s="108" t="s">
        <v>243</v>
      </c>
      <c r="C35" s="106" t="s">
        <v>67</v>
      </c>
      <c r="D35" s="106" t="s">
        <v>85</v>
      </c>
      <c r="E35" s="106" t="s">
        <v>180</v>
      </c>
      <c r="F35" s="106" t="s">
        <v>195</v>
      </c>
      <c r="G35" s="106"/>
      <c r="H35" s="218">
        <v>23</v>
      </c>
      <c r="I35" s="218">
        <f t="shared" si="2"/>
        <v>0</v>
      </c>
      <c r="J35" s="218">
        <f t="shared" si="2"/>
        <v>23</v>
      </c>
      <c r="K35" s="218">
        <f t="shared" si="2"/>
        <v>23</v>
      </c>
    </row>
    <row r="36" spans="1:11" ht="40.5" customHeight="1">
      <c r="A36" s="119"/>
      <c r="B36" s="112" t="s">
        <v>2</v>
      </c>
      <c r="C36" s="106" t="s">
        <v>67</v>
      </c>
      <c r="D36" s="106" t="s">
        <v>85</v>
      </c>
      <c r="E36" s="106" t="s">
        <v>180</v>
      </c>
      <c r="F36" s="106" t="s">
        <v>195</v>
      </c>
      <c r="G36" s="106">
        <v>244</v>
      </c>
      <c r="H36" s="218">
        <v>23</v>
      </c>
      <c r="I36" s="107">
        <v>0</v>
      </c>
      <c r="J36" s="107">
        <f>H36+I36</f>
        <v>23</v>
      </c>
      <c r="K36" s="218">
        <v>23</v>
      </c>
    </row>
    <row r="37" spans="1:11" ht="38.25" customHeight="1">
      <c r="A37" s="119"/>
      <c r="B37" s="108" t="s">
        <v>115</v>
      </c>
      <c r="C37" s="106" t="s">
        <v>67</v>
      </c>
      <c r="D37" s="106" t="s">
        <v>85</v>
      </c>
      <c r="E37" s="106" t="s">
        <v>114</v>
      </c>
      <c r="F37" s="106"/>
      <c r="G37" s="106"/>
      <c r="H37" s="107">
        <v>2</v>
      </c>
      <c r="I37" s="107">
        <f>I38</f>
        <v>0</v>
      </c>
      <c r="J37" s="107">
        <f>J38</f>
        <v>2</v>
      </c>
      <c r="K37" s="107">
        <f>K38</f>
        <v>2</v>
      </c>
    </row>
    <row r="38" spans="1:11" ht="65.25" customHeight="1">
      <c r="A38" s="119"/>
      <c r="B38" s="124" t="s">
        <v>253</v>
      </c>
      <c r="C38" s="106" t="s">
        <v>67</v>
      </c>
      <c r="D38" s="106" t="s">
        <v>85</v>
      </c>
      <c r="E38" s="106" t="s">
        <v>114</v>
      </c>
      <c r="F38" s="106" t="s">
        <v>194</v>
      </c>
      <c r="G38" s="106"/>
      <c r="H38" s="218">
        <v>2</v>
      </c>
      <c r="I38" s="218">
        <f t="shared" ref="I38:K39" si="3">I39</f>
        <v>0</v>
      </c>
      <c r="J38" s="218">
        <f t="shared" si="3"/>
        <v>2</v>
      </c>
      <c r="K38" s="218">
        <f t="shared" si="3"/>
        <v>2</v>
      </c>
    </row>
    <row r="39" spans="1:11" ht="33" customHeight="1">
      <c r="A39" s="119"/>
      <c r="B39" s="136" t="s">
        <v>244</v>
      </c>
      <c r="C39" s="106" t="s">
        <v>67</v>
      </c>
      <c r="D39" s="106" t="s">
        <v>85</v>
      </c>
      <c r="E39" s="106" t="s">
        <v>114</v>
      </c>
      <c r="F39" s="106" t="s">
        <v>199</v>
      </c>
      <c r="G39" s="106"/>
      <c r="H39" s="218">
        <v>2</v>
      </c>
      <c r="I39" s="218">
        <f t="shared" si="3"/>
        <v>0</v>
      </c>
      <c r="J39" s="218">
        <f t="shared" si="3"/>
        <v>2</v>
      </c>
      <c r="K39" s="218">
        <f t="shared" si="3"/>
        <v>2</v>
      </c>
    </row>
    <row r="40" spans="1:11" ht="44.25" customHeight="1">
      <c r="A40" s="119"/>
      <c r="B40" s="112" t="s">
        <v>2</v>
      </c>
      <c r="C40" s="106" t="s">
        <v>67</v>
      </c>
      <c r="D40" s="106" t="s">
        <v>85</v>
      </c>
      <c r="E40" s="106" t="s">
        <v>114</v>
      </c>
      <c r="F40" s="106" t="s">
        <v>199</v>
      </c>
      <c r="G40" s="111" t="s">
        <v>108</v>
      </c>
      <c r="H40" s="218">
        <v>2</v>
      </c>
      <c r="I40" s="78">
        <v>0</v>
      </c>
      <c r="J40" s="107">
        <f>H40+I40</f>
        <v>2</v>
      </c>
      <c r="K40" s="218">
        <v>2</v>
      </c>
    </row>
    <row r="41" spans="1:11" ht="26.25" customHeight="1">
      <c r="A41" s="116" t="s">
        <v>106</v>
      </c>
      <c r="B41" s="97" t="s">
        <v>87</v>
      </c>
      <c r="C41" s="123" t="s">
        <v>67</v>
      </c>
      <c r="D41" s="123" t="s">
        <v>84</v>
      </c>
      <c r="E41" s="106"/>
      <c r="F41" s="106"/>
      <c r="G41" s="106"/>
      <c r="H41" s="114">
        <v>265.32000000000005</v>
      </c>
      <c r="I41" s="114">
        <f t="shared" ref="I41:K42" si="4">I42</f>
        <v>-265.32</v>
      </c>
      <c r="J41" s="114">
        <f t="shared" si="4"/>
        <v>0</v>
      </c>
      <c r="K41" s="114">
        <f t="shared" si="4"/>
        <v>0</v>
      </c>
    </row>
    <row r="42" spans="1:11" ht="26.25" customHeight="1">
      <c r="A42" s="116"/>
      <c r="B42" s="75" t="s">
        <v>193</v>
      </c>
      <c r="C42" s="106" t="s">
        <v>67</v>
      </c>
      <c r="D42" s="106" t="s">
        <v>84</v>
      </c>
      <c r="E42" s="106" t="s">
        <v>88</v>
      </c>
      <c r="F42" s="106"/>
      <c r="G42" s="106"/>
      <c r="H42" s="107">
        <v>265.32000000000005</v>
      </c>
      <c r="I42" s="107">
        <f t="shared" si="4"/>
        <v>-265.32</v>
      </c>
      <c r="J42" s="107">
        <f t="shared" si="4"/>
        <v>0</v>
      </c>
      <c r="K42" s="107">
        <f t="shared" si="4"/>
        <v>0</v>
      </c>
    </row>
    <row r="43" spans="1:11" ht="83.25" customHeight="1">
      <c r="A43" s="116"/>
      <c r="B43" s="137" t="s">
        <v>254</v>
      </c>
      <c r="C43" s="54" t="s">
        <v>67</v>
      </c>
      <c r="D43" s="54" t="s">
        <v>84</v>
      </c>
      <c r="E43" s="54" t="s">
        <v>88</v>
      </c>
      <c r="F43" s="98" t="s">
        <v>200</v>
      </c>
      <c r="G43" s="106"/>
      <c r="H43" s="107">
        <v>265.32000000000005</v>
      </c>
      <c r="I43" s="107">
        <f>I44</f>
        <v>-265.32</v>
      </c>
      <c r="J43" s="107">
        <f>J44</f>
        <v>0</v>
      </c>
      <c r="K43" s="107">
        <f>K44</f>
        <v>0</v>
      </c>
    </row>
    <row r="44" spans="1:11" ht="46.5" customHeight="1">
      <c r="A44" s="116"/>
      <c r="B44" s="137" t="s">
        <v>246</v>
      </c>
      <c r="C44" s="54" t="s">
        <v>67</v>
      </c>
      <c r="D44" s="54" t="s">
        <v>84</v>
      </c>
      <c r="E44" s="54" t="s">
        <v>88</v>
      </c>
      <c r="F44" s="98" t="s">
        <v>201</v>
      </c>
      <c r="G44" s="106"/>
      <c r="H44" s="107">
        <v>265.32000000000005</v>
      </c>
      <c r="I44" s="107">
        <f>I45+I46</f>
        <v>-265.32</v>
      </c>
      <c r="J44" s="107">
        <f>J45+J46</f>
        <v>0</v>
      </c>
      <c r="K44" s="107">
        <f>K45+K46</f>
        <v>0</v>
      </c>
    </row>
    <row r="45" spans="1:11" ht="33" customHeight="1">
      <c r="A45" s="116"/>
      <c r="B45" s="158" t="s">
        <v>215</v>
      </c>
      <c r="C45" s="54" t="s">
        <v>67</v>
      </c>
      <c r="D45" s="54" t="s">
        <v>84</v>
      </c>
      <c r="E45" s="54" t="s">
        <v>88</v>
      </c>
      <c r="F45" s="98" t="s">
        <v>201</v>
      </c>
      <c r="G45" s="106" t="s">
        <v>101</v>
      </c>
      <c r="H45" s="218">
        <v>203.78000000000003</v>
      </c>
      <c r="I45" s="107">
        <v>-203.78</v>
      </c>
      <c r="J45" s="107">
        <f>H45+I45</f>
        <v>0</v>
      </c>
      <c r="K45" s="218">
        <v>0</v>
      </c>
    </row>
    <row r="46" spans="1:11" ht="77.25" customHeight="1">
      <c r="A46" s="116"/>
      <c r="B46" s="109" t="s">
        <v>217</v>
      </c>
      <c r="C46" s="54" t="s">
        <v>67</v>
      </c>
      <c r="D46" s="54" t="s">
        <v>84</v>
      </c>
      <c r="E46" s="54" t="s">
        <v>88</v>
      </c>
      <c r="F46" s="98" t="s">
        <v>201</v>
      </c>
      <c r="G46" s="106" t="s">
        <v>216</v>
      </c>
      <c r="H46" s="218">
        <v>61.54</v>
      </c>
      <c r="I46" s="107">
        <v>-61.54</v>
      </c>
      <c r="J46" s="107">
        <f>H46+I46</f>
        <v>0</v>
      </c>
      <c r="K46" s="218">
        <v>0</v>
      </c>
    </row>
    <row r="47" spans="1:11" s="27" customFormat="1" ht="18.75">
      <c r="A47" s="116" t="s">
        <v>107</v>
      </c>
      <c r="B47" s="115" t="s">
        <v>89</v>
      </c>
      <c r="C47" s="113" t="s">
        <v>67</v>
      </c>
      <c r="D47" s="113" t="s">
        <v>90</v>
      </c>
      <c r="E47" s="113"/>
      <c r="F47" s="113"/>
      <c r="G47" s="113"/>
      <c r="H47" s="114">
        <v>3248.52</v>
      </c>
      <c r="I47" s="114">
        <f>I48+I59</f>
        <v>15</v>
      </c>
      <c r="J47" s="114">
        <f>J48+J59</f>
        <v>3263.52</v>
      </c>
      <c r="K47" s="114">
        <f>K48+K59</f>
        <v>3263.52</v>
      </c>
    </row>
    <row r="48" spans="1:11" ht="19.5">
      <c r="A48" s="118"/>
      <c r="B48" s="108" t="s">
        <v>38</v>
      </c>
      <c r="C48" s="106" t="s">
        <v>67</v>
      </c>
      <c r="D48" s="106" t="s">
        <v>90</v>
      </c>
      <c r="E48" s="106" t="s">
        <v>85</v>
      </c>
      <c r="F48" s="106"/>
      <c r="G48" s="106"/>
      <c r="H48" s="107">
        <v>2983.19</v>
      </c>
      <c r="I48" s="107">
        <f>I49+I54</f>
        <v>0</v>
      </c>
      <c r="J48" s="107">
        <f>J49+J54</f>
        <v>2983.19</v>
      </c>
      <c r="K48" s="107">
        <f>K49+K54</f>
        <v>2983.19</v>
      </c>
    </row>
    <row r="49" spans="1:11" ht="64.5" customHeight="1">
      <c r="A49" s="118"/>
      <c r="B49" s="124" t="s">
        <v>256</v>
      </c>
      <c r="C49" s="106" t="s">
        <v>67</v>
      </c>
      <c r="D49" s="106" t="s">
        <v>90</v>
      </c>
      <c r="E49" s="106" t="s">
        <v>85</v>
      </c>
      <c r="F49" s="106" t="s">
        <v>194</v>
      </c>
      <c r="G49" s="106"/>
      <c r="H49" s="107">
        <v>402.39</v>
      </c>
      <c r="I49" s="107">
        <f>I50</f>
        <v>0</v>
      </c>
      <c r="J49" s="107">
        <f>J50</f>
        <v>402.39</v>
      </c>
      <c r="K49" s="107">
        <f>K50</f>
        <v>402.39</v>
      </c>
    </row>
    <row r="50" spans="1:11" ht="47.25" customHeight="1">
      <c r="A50" s="119"/>
      <c r="B50" s="108" t="s">
        <v>242</v>
      </c>
      <c r="C50" s="106" t="s">
        <v>67</v>
      </c>
      <c r="D50" s="106" t="s">
        <v>90</v>
      </c>
      <c r="E50" s="106" t="s">
        <v>85</v>
      </c>
      <c r="F50" s="106" t="s">
        <v>196</v>
      </c>
      <c r="G50" s="106"/>
      <c r="H50" s="107">
        <v>402.39</v>
      </c>
      <c r="I50" s="107">
        <f>I51+I52+I53</f>
        <v>0</v>
      </c>
      <c r="J50" s="107">
        <f>J51+J52+J53</f>
        <v>402.39</v>
      </c>
      <c r="K50" s="107">
        <f>K51+K52+K53</f>
        <v>402.39</v>
      </c>
    </row>
    <row r="51" spans="1:11" ht="42" customHeight="1">
      <c r="A51" s="119"/>
      <c r="B51" s="112" t="s">
        <v>2</v>
      </c>
      <c r="C51" s="106" t="s">
        <v>67</v>
      </c>
      <c r="D51" s="106" t="s">
        <v>90</v>
      </c>
      <c r="E51" s="106" t="s">
        <v>85</v>
      </c>
      <c r="F51" s="106" t="s">
        <v>196</v>
      </c>
      <c r="G51" s="106">
        <v>244</v>
      </c>
      <c r="H51" s="256">
        <v>256.16999999999996</v>
      </c>
      <c r="I51" s="100">
        <v>0</v>
      </c>
      <c r="J51" s="100">
        <f>H51+I51</f>
        <v>256.16999999999996</v>
      </c>
      <c r="K51" s="256">
        <v>256.17</v>
      </c>
    </row>
    <row r="52" spans="1:11" ht="40.5" customHeight="1">
      <c r="A52" s="119"/>
      <c r="B52" s="74" t="s">
        <v>104</v>
      </c>
      <c r="C52" s="77" t="s">
        <v>67</v>
      </c>
      <c r="D52" s="111" t="s">
        <v>90</v>
      </c>
      <c r="E52" s="111" t="s">
        <v>85</v>
      </c>
      <c r="F52" s="106" t="s">
        <v>196</v>
      </c>
      <c r="G52" s="111" t="s">
        <v>109</v>
      </c>
      <c r="H52" s="218">
        <v>92.34</v>
      </c>
      <c r="I52" s="78">
        <v>0</v>
      </c>
      <c r="J52" s="107">
        <f>H52+I52</f>
        <v>92.34</v>
      </c>
      <c r="K52" s="218">
        <v>92.34</v>
      </c>
    </row>
    <row r="53" spans="1:11" ht="40.5" customHeight="1">
      <c r="A53" s="119"/>
      <c r="B53" s="74" t="s">
        <v>105</v>
      </c>
      <c r="C53" s="77" t="s">
        <v>67</v>
      </c>
      <c r="D53" s="111" t="s">
        <v>90</v>
      </c>
      <c r="E53" s="111" t="s">
        <v>85</v>
      </c>
      <c r="F53" s="106" t="s">
        <v>196</v>
      </c>
      <c r="G53" s="111" t="s">
        <v>10</v>
      </c>
      <c r="H53" s="235">
        <v>53.879999999999995</v>
      </c>
      <c r="I53" s="78">
        <v>0</v>
      </c>
      <c r="J53" s="107">
        <f>H53+I53</f>
        <v>53.879999999999995</v>
      </c>
      <c r="K53" s="218">
        <v>53.88</v>
      </c>
    </row>
    <row r="54" spans="1:11" ht="51.75" customHeight="1">
      <c r="A54" s="119"/>
      <c r="B54" s="74" t="s">
        <v>331</v>
      </c>
      <c r="C54" s="77" t="s">
        <v>67</v>
      </c>
      <c r="D54" s="111" t="s">
        <v>90</v>
      </c>
      <c r="E54" s="111" t="s">
        <v>85</v>
      </c>
      <c r="F54" s="106" t="s">
        <v>332</v>
      </c>
      <c r="G54" s="111"/>
      <c r="H54" s="258">
        <v>2580.8000000000002</v>
      </c>
      <c r="I54" s="258">
        <f t="shared" ref="I54:K57" si="5">I55</f>
        <v>0</v>
      </c>
      <c r="J54" s="258">
        <f t="shared" si="5"/>
        <v>2580.8000000000002</v>
      </c>
      <c r="K54" s="258">
        <f t="shared" si="5"/>
        <v>2580.8000000000002</v>
      </c>
    </row>
    <row r="55" spans="1:11" ht="83.25" customHeight="1">
      <c r="A55" s="119"/>
      <c r="B55" s="74" t="s">
        <v>333</v>
      </c>
      <c r="C55" s="77" t="s">
        <v>67</v>
      </c>
      <c r="D55" s="111" t="s">
        <v>90</v>
      </c>
      <c r="E55" s="111" t="s">
        <v>85</v>
      </c>
      <c r="F55" s="106" t="s">
        <v>334</v>
      </c>
      <c r="G55" s="111"/>
      <c r="H55" s="258">
        <v>2580.8000000000002</v>
      </c>
      <c r="I55" s="258">
        <f t="shared" si="5"/>
        <v>0</v>
      </c>
      <c r="J55" s="258">
        <f t="shared" si="5"/>
        <v>2580.8000000000002</v>
      </c>
      <c r="K55" s="258">
        <f t="shared" si="5"/>
        <v>2580.8000000000002</v>
      </c>
    </row>
    <row r="56" spans="1:11" ht="84.75" customHeight="1">
      <c r="A56" s="119"/>
      <c r="B56" s="74" t="s">
        <v>335</v>
      </c>
      <c r="C56" s="77" t="s">
        <v>67</v>
      </c>
      <c r="D56" s="111" t="s">
        <v>90</v>
      </c>
      <c r="E56" s="111" t="s">
        <v>85</v>
      </c>
      <c r="F56" s="106" t="s">
        <v>336</v>
      </c>
      <c r="G56" s="111"/>
      <c r="H56" s="258">
        <v>2580.8000000000002</v>
      </c>
      <c r="I56" s="258">
        <f t="shared" si="5"/>
        <v>0</v>
      </c>
      <c r="J56" s="258">
        <f t="shared" si="5"/>
        <v>2580.8000000000002</v>
      </c>
      <c r="K56" s="258">
        <f t="shared" si="5"/>
        <v>2580.8000000000002</v>
      </c>
    </row>
    <row r="57" spans="1:11" ht="40.5" customHeight="1">
      <c r="A57" s="119"/>
      <c r="B57" s="74" t="s">
        <v>337</v>
      </c>
      <c r="C57" s="77" t="s">
        <v>67</v>
      </c>
      <c r="D57" s="111" t="s">
        <v>90</v>
      </c>
      <c r="E57" s="111" t="s">
        <v>85</v>
      </c>
      <c r="F57" s="106" t="s">
        <v>338</v>
      </c>
      <c r="G57" s="111"/>
      <c r="H57" s="258">
        <v>2580.8000000000002</v>
      </c>
      <c r="I57" s="258">
        <f t="shared" si="5"/>
        <v>0</v>
      </c>
      <c r="J57" s="258">
        <f t="shared" si="5"/>
        <v>2580.8000000000002</v>
      </c>
      <c r="K57" s="258">
        <f t="shared" si="5"/>
        <v>2580.8000000000002</v>
      </c>
    </row>
    <row r="58" spans="1:11" ht="40.5" customHeight="1">
      <c r="A58" s="119"/>
      <c r="B58" s="74" t="s">
        <v>2</v>
      </c>
      <c r="C58" s="77" t="s">
        <v>67</v>
      </c>
      <c r="D58" s="111" t="s">
        <v>90</v>
      </c>
      <c r="E58" s="111" t="s">
        <v>85</v>
      </c>
      <c r="F58" s="106" t="s">
        <v>338</v>
      </c>
      <c r="G58" s="111" t="s">
        <v>108</v>
      </c>
      <c r="H58" s="258">
        <v>2580.8000000000002</v>
      </c>
      <c r="I58" s="78">
        <v>0</v>
      </c>
      <c r="J58" s="107">
        <f>H58+I58</f>
        <v>2580.8000000000002</v>
      </c>
      <c r="K58" s="218">
        <v>2580.8000000000002</v>
      </c>
    </row>
    <row r="59" spans="1:11" ht="37.5" customHeight="1">
      <c r="A59" s="119"/>
      <c r="B59" s="74" t="s">
        <v>232</v>
      </c>
      <c r="C59" s="77" t="s">
        <v>67</v>
      </c>
      <c r="D59" s="111" t="s">
        <v>90</v>
      </c>
      <c r="E59" s="111" t="s">
        <v>90</v>
      </c>
      <c r="F59" s="106"/>
      <c r="G59" s="111"/>
      <c r="H59" s="107">
        <v>265.33</v>
      </c>
      <c r="I59" s="107">
        <f t="shared" ref="I59:K60" si="6">I60</f>
        <v>15</v>
      </c>
      <c r="J59" s="107">
        <f t="shared" si="6"/>
        <v>280.33</v>
      </c>
      <c r="K59" s="107">
        <f t="shared" si="6"/>
        <v>280.33</v>
      </c>
    </row>
    <row r="60" spans="1:11" ht="45.75" customHeight="1">
      <c r="A60" s="119"/>
      <c r="B60" s="74" t="s">
        <v>249</v>
      </c>
      <c r="C60" s="77" t="s">
        <v>67</v>
      </c>
      <c r="D60" s="111" t="s">
        <v>90</v>
      </c>
      <c r="E60" s="111" t="s">
        <v>90</v>
      </c>
      <c r="F60" s="106" t="s">
        <v>196</v>
      </c>
      <c r="G60" s="111"/>
      <c r="H60" s="107">
        <v>265.33</v>
      </c>
      <c r="I60" s="107">
        <f t="shared" si="6"/>
        <v>15</v>
      </c>
      <c r="J60" s="107">
        <f t="shared" si="6"/>
        <v>280.33</v>
      </c>
      <c r="K60" s="107">
        <f t="shared" si="6"/>
        <v>280.33</v>
      </c>
    </row>
    <row r="61" spans="1:11" ht="61.5" customHeight="1">
      <c r="A61" s="119"/>
      <c r="B61" s="109" t="s">
        <v>2</v>
      </c>
      <c r="C61" s="106" t="s">
        <v>67</v>
      </c>
      <c r="D61" s="106" t="s">
        <v>90</v>
      </c>
      <c r="E61" s="106" t="s">
        <v>90</v>
      </c>
      <c r="F61" s="106" t="s">
        <v>196</v>
      </c>
      <c r="G61" s="106" t="s">
        <v>108</v>
      </c>
      <c r="H61" s="107">
        <v>265.33</v>
      </c>
      <c r="I61" s="107">
        <v>15</v>
      </c>
      <c r="J61" s="107">
        <f>H61+I61</f>
        <v>280.33</v>
      </c>
      <c r="K61" s="107">
        <v>280.33</v>
      </c>
    </row>
    <row r="62" spans="1:11" s="27" customFormat="1" ht="23.25" customHeight="1">
      <c r="A62" s="116" t="s">
        <v>110</v>
      </c>
      <c r="B62" s="104" t="s">
        <v>7</v>
      </c>
      <c r="C62" s="83" t="s">
        <v>67</v>
      </c>
      <c r="D62" s="110" t="s">
        <v>8</v>
      </c>
      <c r="E62" s="110"/>
      <c r="F62" s="110"/>
      <c r="G62" s="110"/>
      <c r="H62" s="220">
        <f t="shared" ref="H62:K64" si="7">H63</f>
        <v>470.06</v>
      </c>
      <c r="I62" s="220">
        <f t="shared" si="7"/>
        <v>0</v>
      </c>
      <c r="J62" s="220">
        <f t="shared" si="7"/>
        <v>470.06</v>
      </c>
      <c r="K62" s="220">
        <f t="shared" si="7"/>
        <v>461.06</v>
      </c>
    </row>
    <row r="63" spans="1:11" ht="22.5" customHeight="1">
      <c r="A63" s="119"/>
      <c r="B63" s="74" t="s">
        <v>9</v>
      </c>
      <c r="C63" s="77" t="s">
        <v>67</v>
      </c>
      <c r="D63" s="111" t="s">
        <v>8</v>
      </c>
      <c r="E63" s="111" t="s">
        <v>8</v>
      </c>
      <c r="F63" s="111"/>
      <c r="G63" s="111"/>
      <c r="H63" s="218">
        <f t="shared" si="7"/>
        <v>470.06</v>
      </c>
      <c r="I63" s="218">
        <f t="shared" si="7"/>
        <v>0</v>
      </c>
      <c r="J63" s="218">
        <f t="shared" si="7"/>
        <v>470.06</v>
      </c>
      <c r="K63" s="218">
        <f t="shared" si="7"/>
        <v>461.06</v>
      </c>
    </row>
    <row r="64" spans="1:11" ht="66.75" customHeight="1">
      <c r="A64" s="119"/>
      <c r="B64" s="124" t="s">
        <v>257</v>
      </c>
      <c r="C64" s="77" t="s">
        <v>67</v>
      </c>
      <c r="D64" s="111" t="s">
        <v>8</v>
      </c>
      <c r="E64" s="111" t="s">
        <v>8</v>
      </c>
      <c r="F64" s="106" t="s">
        <v>202</v>
      </c>
      <c r="G64" s="111"/>
      <c r="H64" s="218">
        <f t="shared" si="7"/>
        <v>470.06</v>
      </c>
      <c r="I64" s="218">
        <f t="shared" si="7"/>
        <v>0</v>
      </c>
      <c r="J64" s="218">
        <f t="shared" si="7"/>
        <v>470.06</v>
      </c>
      <c r="K64" s="218">
        <f t="shared" si="7"/>
        <v>461.06</v>
      </c>
    </row>
    <row r="65" spans="1:11" ht="40.5" customHeight="1">
      <c r="A65" s="119"/>
      <c r="B65" s="74" t="s">
        <v>245</v>
      </c>
      <c r="C65" s="77" t="s">
        <v>67</v>
      </c>
      <c r="D65" s="111" t="s">
        <v>8</v>
      </c>
      <c r="E65" s="111" t="s">
        <v>8</v>
      </c>
      <c r="F65" s="106" t="s">
        <v>203</v>
      </c>
      <c r="G65" s="111"/>
      <c r="H65" s="78">
        <f>H66+H67+H68+H69</f>
        <v>470.06</v>
      </c>
      <c r="I65" s="78">
        <f>I66+I67+I68+I69</f>
        <v>0</v>
      </c>
      <c r="J65" s="78">
        <f>J66+J67+J68+J69</f>
        <v>470.06</v>
      </c>
      <c r="K65" s="78">
        <f>K66+K67+K68+K69</f>
        <v>461.06</v>
      </c>
    </row>
    <row r="66" spans="1:11" ht="40.5" customHeight="1">
      <c r="A66" s="119"/>
      <c r="B66" s="74" t="s">
        <v>366</v>
      </c>
      <c r="C66" s="77" t="s">
        <v>67</v>
      </c>
      <c r="D66" s="111" t="s">
        <v>8</v>
      </c>
      <c r="E66" s="111" t="s">
        <v>8</v>
      </c>
      <c r="F66" s="106" t="s">
        <v>203</v>
      </c>
      <c r="G66" s="111" t="s">
        <v>365</v>
      </c>
      <c r="H66" s="78">
        <v>203.78</v>
      </c>
      <c r="I66" s="107">
        <v>0</v>
      </c>
      <c r="J66" s="78">
        <f>H66+I66</f>
        <v>203.78</v>
      </c>
      <c r="K66" s="78">
        <v>203.78</v>
      </c>
    </row>
    <row r="67" spans="1:11" ht="55.5" customHeight="1">
      <c r="A67" s="119"/>
      <c r="B67" s="74" t="s">
        <v>368</v>
      </c>
      <c r="C67" s="77" t="s">
        <v>67</v>
      </c>
      <c r="D67" s="111" t="s">
        <v>8</v>
      </c>
      <c r="E67" s="111" t="s">
        <v>8</v>
      </c>
      <c r="F67" s="106" t="s">
        <v>203</v>
      </c>
      <c r="G67" s="111" t="s">
        <v>367</v>
      </c>
      <c r="H67" s="78">
        <v>61.54</v>
      </c>
      <c r="I67" s="107">
        <v>0</v>
      </c>
      <c r="J67" s="78">
        <f>H67+I67</f>
        <v>61.54</v>
      </c>
      <c r="K67" s="78">
        <v>61.54</v>
      </c>
    </row>
    <row r="68" spans="1:11" ht="44.25" customHeight="1">
      <c r="A68" s="119"/>
      <c r="B68" s="112" t="s">
        <v>2</v>
      </c>
      <c r="C68" s="77" t="s">
        <v>67</v>
      </c>
      <c r="D68" s="111" t="s">
        <v>8</v>
      </c>
      <c r="E68" s="111" t="s">
        <v>8</v>
      </c>
      <c r="F68" s="106" t="s">
        <v>203</v>
      </c>
      <c r="G68" s="111" t="s">
        <v>108</v>
      </c>
      <c r="H68" s="218">
        <v>124.63</v>
      </c>
      <c r="I68" s="78">
        <v>0</v>
      </c>
      <c r="J68" s="107">
        <f>H68+I68</f>
        <v>124.63</v>
      </c>
      <c r="K68" s="218">
        <v>115.63</v>
      </c>
    </row>
    <row r="69" spans="1:11" ht="36.75" customHeight="1">
      <c r="A69" s="119"/>
      <c r="B69" s="49" t="s">
        <v>104</v>
      </c>
      <c r="C69" s="77" t="s">
        <v>67</v>
      </c>
      <c r="D69" s="111" t="s">
        <v>8</v>
      </c>
      <c r="E69" s="111" t="s">
        <v>8</v>
      </c>
      <c r="F69" s="106" t="s">
        <v>203</v>
      </c>
      <c r="G69" s="111" t="s">
        <v>109</v>
      </c>
      <c r="H69" s="218">
        <v>80.11</v>
      </c>
      <c r="I69" s="78">
        <v>0</v>
      </c>
      <c r="J69" s="107">
        <f>H69+I69</f>
        <v>80.11</v>
      </c>
      <c r="K69" s="218">
        <v>80.11</v>
      </c>
    </row>
    <row r="70" spans="1:11" s="27" customFormat="1" ht="18.75">
      <c r="A70" s="116" t="s">
        <v>111</v>
      </c>
      <c r="B70" s="115" t="s">
        <v>112</v>
      </c>
      <c r="C70" s="113" t="s">
        <v>67</v>
      </c>
      <c r="D70" s="113" t="s">
        <v>93</v>
      </c>
      <c r="E70" s="113"/>
      <c r="F70" s="113"/>
      <c r="G70" s="113"/>
      <c r="H70" s="114">
        <v>4159.18</v>
      </c>
      <c r="I70" s="114">
        <f t="shared" ref="I70:K72" si="8">I71</f>
        <v>-924</v>
      </c>
      <c r="J70" s="114">
        <f t="shared" si="8"/>
        <v>3235.1800000000003</v>
      </c>
      <c r="K70" s="114">
        <f t="shared" si="8"/>
        <v>3113.93</v>
      </c>
    </row>
    <row r="71" spans="1:11" ht="18.75">
      <c r="A71" s="116"/>
      <c r="B71" s="108" t="s">
        <v>37</v>
      </c>
      <c r="C71" s="106" t="s">
        <v>67</v>
      </c>
      <c r="D71" s="106" t="s">
        <v>93</v>
      </c>
      <c r="E71" s="106" t="s">
        <v>80</v>
      </c>
      <c r="F71" s="106"/>
      <c r="G71" s="106"/>
      <c r="H71" s="218">
        <v>4159.18</v>
      </c>
      <c r="I71" s="218">
        <f t="shared" si="8"/>
        <v>-924</v>
      </c>
      <c r="J71" s="218">
        <f t="shared" si="8"/>
        <v>3235.1800000000003</v>
      </c>
      <c r="K71" s="218">
        <f t="shared" si="8"/>
        <v>3113.93</v>
      </c>
    </row>
    <row r="72" spans="1:11" ht="65.25" customHeight="1">
      <c r="A72" s="116"/>
      <c r="B72" s="124" t="s">
        <v>257</v>
      </c>
      <c r="C72" s="106" t="s">
        <v>67</v>
      </c>
      <c r="D72" s="106" t="s">
        <v>93</v>
      </c>
      <c r="E72" s="106" t="s">
        <v>80</v>
      </c>
      <c r="F72" s="106" t="s">
        <v>202</v>
      </c>
      <c r="G72" s="106"/>
      <c r="H72" s="218">
        <v>4159.18</v>
      </c>
      <c r="I72" s="218">
        <f t="shared" si="8"/>
        <v>-924</v>
      </c>
      <c r="J72" s="218">
        <f t="shared" si="8"/>
        <v>3235.1800000000003</v>
      </c>
      <c r="K72" s="218">
        <f t="shared" si="8"/>
        <v>3113.93</v>
      </c>
    </row>
    <row r="73" spans="1:11" ht="19.5">
      <c r="A73" s="118"/>
      <c r="B73" s="108" t="s">
        <v>248</v>
      </c>
      <c r="C73" s="106" t="s">
        <v>67</v>
      </c>
      <c r="D73" s="106" t="s">
        <v>93</v>
      </c>
      <c r="E73" s="106" t="s">
        <v>80</v>
      </c>
      <c r="F73" s="106" t="s">
        <v>204</v>
      </c>
      <c r="G73" s="106"/>
      <c r="H73" s="218">
        <v>4159.18</v>
      </c>
      <c r="I73" s="218">
        <f>I74</f>
        <v>-924</v>
      </c>
      <c r="J73" s="218">
        <f>J74</f>
        <v>3235.1800000000003</v>
      </c>
      <c r="K73" s="218">
        <f>K74</f>
        <v>3113.93</v>
      </c>
    </row>
    <row r="74" spans="1:11" ht="68.25" customHeight="1">
      <c r="A74" s="109"/>
      <c r="B74" s="112" t="s">
        <v>173</v>
      </c>
      <c r="C74" s="106" t="s">
        <v>67</v>
      </c>
      <c r="D74" s="106" t="s">
        <v>93</v>
      </c>
      <c r="E74" s="106" t="s">
        <v>80</v>
      </c>
      <c r="F74" s="106" t="s">
        <v>204</v>
      </c>
      <c r="G74" s="106" t="s">
        <v>11</v>
      </c>
      <c r="H74" s="218">
        <v>4159.18</v>
      </c>
      <c r="I74" s="107">
        <v>-924</v>
      </c>
      <c r="J74" s="107">
        <f>H74+I74</f>
        <v>3235.1800000000003</v>
      </c>
      <c r="K74" s="218">
        <v>3113.93</v>
      </c>
    </row>
    <row r="75" spans="1:11" ht="18.75" customHeight="1">
      <c r="A75" s="138"/>
      <c r="B75" s="139" t="s">
        <v>207</v>
      </c>
      <c r="C75" s="140" t="s">
        <v>67</v>
      </c>
      <c r="D75" s="140" t="s">
        <v>116</v>
      </c>
      <c r="E75" s="140" t="s">
        <v>119</v>
      </c>
      <c r="F75" s="140" t="s">
        <v>118</v>
      </c>
      <c r="G75" s="140"/>
      <c r="H75" s="218">
        <f>H76</f>
        <v>199.25</v>
      </c>
      <c r="I75" s="218">
        <f>I76</f>
        <v>5</v>
      </c>
      <c r="J75" s="218">
        <f>J76</f>
        <v>204.25</v>
      </c>
      <c r="K75" s="218">
        <f>K76</f>
        <v>431.5</v>
      </c>
    </row>
    <row r="76" spans="1:11" ht="20.25" customHeight="1">
      <c r="A76" s="138"/>
      <c r="B76" s="139" t="s">
        <v>98</v>
      </c>
      <c r="C76" s="140" t="s">
        <v>67</v>
      </c>
      <c r="D76" s="140" t="s">
        <v>116</v>
      </c>
      <c r="E76" s="140" t="s">
        <v>116</v>
      </c>
      <c r="F76" s="140" t="s">
        <v>120</v>
      </c>
      <c r="G76" s="140" t="s">
        <v>121</v>
      </c>
      <c r="H76" s="218">
        <v>199.25</v>
      </c>
      <c r="I76" s="141">
        <v>5</v>
      </c>
      <c r="J76" s="141">
        <f>H76+I76</f>
        <v>204.25</v>
      </c>
      <c r="K76" s="218">
        <v>431.5</v>
      </c>
    </row>
    <row r="77" spans="1:11" ht="39" customHeight="1">
      <c r="A77" s="312" t="s">
        <v>36</v>
      </c>
      <c r="B77" s="312"/>
      <c r="C77" s="312"/>
      <c r="D77" s="312"/>
      <c r="E77" s="312"/>
      <c r="F77" s="312"/>
      <c r="G77" s="130"/>
      <c r="H77" s="130">
        <v>11811.8</v>
      </c>
      <c r="I77" s="130">
        <f>I8</f>
        <v>-701</v>
      </c>
      <c r="J77" s="130">
        <f>J8</f>
        <v>11110.8</v>
      </c>
      <c r="K77" s="130">
        <f>K8</f>
        <v>11210.8</v>
      </c>
    </row>
    <row r="78" spans="1:11" ht="18.75">
      <c r="J78" s="219"/>
      <c r="K78" s="219"/>
    </row>
  </sheetData>
  <mergeCells count="11">
    <mergeCell ref="I5:I6"/>
    <mergeCell ref="H5:H6"/>
    <mergeCell ref="H1:K1"/>
    <mergeCell ref="A77:F77"/>
    <mergeCell ref="A3:K3"/>
    <mergeCell ref="A5:A6"/>
    <mergeCell ref="B5:B6"/>
    <mergeCell ref="C5:G5"/>
    <mergeCell ref="J5:J6"/>
    <mergeCell ref="K5:K6"/>
    <mergeCell ref="G4:J4"/>
  </mergeCells>
  <phoneticPr fontId="4" type="noConversion"/>
  <pageMargins left="0.75" right="0.75" top="1" bottom="1" header="0.5" footer="0.5"/>
  <pageSetup paperSize="9" scale="41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 enableFormatConditionsCalculation="0">
    <tabColor indexed="14"/>
  </sheetPr>
  <dimension ref="A1:E20"/>
  <sheetViews>
    <sheetView tabSelected="1" view="pageBreakPreview" workbookViewId="0">
      <selection activeCell="D17" sqref="D17"/>
    </sheetView>
  </sheetViews>
  <sheetFormatPr defaultRowHeight="12.75"/>
  <cols>
    <col min="2" max="2" width="83.42578125" customWidth="1"/>
    <col min="3" max="3" width="18.28515625" customWidth="1"/>
    <col min="4" max="4" width="16.7109375" customWidth="1"/>
    <col min="5" max="5" width="20.140625" customWidth="1"/>
  </cols>
  <sheetData>
    <row r="1" spans="1:5" ht="99.75" customHeight="1">
      <c r="B1" s="223"/>
      <c r="C1" s="223"/>
      <c r="D1" s="283" t="s">
        <v>372</v>
      </c>
      <c r="E1" s="283"/>
    </row>
    <row r="2" spans="1:5" ht="32.25" customHeight="1">
      <c r="B2" s="223"/>
      <c r="C2" s="223"/>
      <c r="D2" s="223"/>
      <c r="E2" s="223"/>
    </row>
    <row r="3" spans="1:5" ht="18.75" customHeight="1">
      <c r="A3" s="1"/>
      <c r="B3" s="1"/>
      <c r="C3" s="1"/>
      <c r="D3" s="1"/>
      <c r="E3" s="1"/>
    </row>
    <row r="4" spans="1:5" ht="39" customHeight="1">
      <c r="A4" s="321" t="s">
        <v>373</v>
      </c>
      <c r="B4" s="321"/>
      <c r="C4" s="321"/>
      <c r="D4" s="321"/>
      <c r="E4" s="321"/>
    </row>
    <row r="5" spans="1:5" ht="26.25" customHeight="1">
      <c r="A5" s="224"/>
      <c r="B5" s="224"/>
      <c r="C5" s="224"/>
      <c r="D5" s="224"/>
      <c r="E5" s="224"/>
    </row>
    <row r="6" spans="1:5" ht="15" customHeight="1">
      <c r="A6" s="322" t="s">
        <v>60</v>
      </c>
      <c r="B6" s="322"/>
      <c r="C6" s="322"/>
      <c r="D6" s="322"/>
      <c r="E6" s="322"/>
    </row>
    <row r="7" spans="1:5" ht="37.5" customHeight="1">
      <c r="A7" s="229" t="s">
        <v>236</v>
      </c>
      <c r="B7" s="228" t="s">
        <v>237</v>
      </c>
      <c r="C7" s="228" t="s">
        <v>371</v>
      </c>
      <c r="D7" s="228" t="s">
        <v>374</v>
      </c>
      <c r="E7" s="230" t="s">
        <v>328</v>
      </c>
    </row>
    <row r="8" spans="1:5" ht="57.75" customHeight="1">
      <c r="A8" s="225" t="s">
        <v>80</v>
      </c>
      <c r="B8" s="226" t="s">
        <v>375</v>
      </c>
      <c r="C8" s="225">
        <v>10274.530000000001</v>
      </c>
      <c r="D8" s="225">
        <v>7630.77</v>
      </c>
      <c r="E8" s="271">
        <v>7503.52</v>
      </c>
    </row>
    <row r="9" spans="1:5" ht="84" customHeight="1">
      <c r="A9" s="266" t="s">
        <v>82</v>
      </c>
      <c r="B9" s="226" t="s">
        <v>376</v>
      </c>
      <c r="C9" s="267">
        <v>1836.54</v>
      </c>
      <c r="D9" s="267">
        <v>2580.8000000000002</v>
      </c>
      <c r="E9" s="268">
        <v>2580.8000000000002</v>
      </c>
    </row>
    <row r="10" spans="1:5" s="227" customFormat="1" ht="32.25" customHeight="1">
      <c r="A10" s="231"/>
      <c r="B10" s="231" t="s">
        <v>238</v>
      </c>
      <c r="C10" s="234">
        <f>C8+C9</f>
        <v>12111.07</v>
      </c>
      <c r="D10" s="234">
        <f>D8+D9</f>
        <v>10211.57</v>
      </c>
      <c r="E10" s="233">
        <f>E8+E9</f>
        <v>10084.32</v>
      </c>
    </row>
    <row r="20" spans="2:2">
      <c r="B20" t="s">
        <v>218</v>
      </c>
    </row>
  </sheetData>
  <mergeCells count="3">
    <mergeCell ref="D1:E1"/>
    <mergeCell ref="A4:E4"/>
    <mergeCell ref="A6:E6"/>
  </mergeCells>
  <phoneticPr fontId="4" type="noConversion"/>
  <pageMargins left="0.75" right="0.75" top="1" bottom="1" header="0.5" footer="0.5"/>
  <pageSetup paperSize="9" scale="5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indexed="14"/>
  </sheetPr>
  <dimension ref="A1:H47"/>
  <sheetViews>
    <sheetView view="pageBreakPreview" topLeftCell="A8" workbookViewId="0">
      <selection activeCell="A15" sqref="A15"/>
    </sheetView>
  </sheetViews>
  <sheetFormatPr defaultRowHeight="12.75"/>
  <cols>
    <col min="1" max="1" width="41.140625" style="159" customWidth="1"/>
    <col min="2" max="2" width="31.85546875" style="160" customWidth="1"/>
    <col min="3" max="3" width="22.5703125" style="160" customWidth="1"/>
    <col min="4" max="4" width="21.5703125" style="160" customWidth="1"/>
    <col min="5" max="5" width="14.7109375" style="174" customWidth="1"/>
    <col min="6" max="6" width="20.7109375" style="174" customWidth="1"/>
  </cols>
  <sheetData>
    <row r="1" spans="1:8" ht="16.5" customHeight="1">
      <c r="D1" s="239" t="s">
        <v>283</v>
      </c>
      <c r="E1" s="239"/>
      <c r="F1" s="239"/>
      <c r="G1" s="19"/>
      <c r="H1" s="19"/>
    </row>
    <row r="2" spans="1:8" ht="139.5" customHeight="1">
      <c r="D2" s="161" t="s">
        <v>301</v>
      </c>
      <c r="E2" s="161"/>
      <c r="F2" s="161"/>
      <c r="G2" s="19"/>
      <c r="H2" s="19"/>
    </row>
    <row r="3" spans="1:8" ht="31.5" customHeight="1">
      <c r="D3" s="161"/>
      <c r="E3" s="161"/>
      <c r="F3" s="161"/>
      <c r="G3" s="19"/>
      <c r="H3" s="19"/>
    </row>
    <row r="4" spans="1:8" s="17" customFormat="1" ht="55.5" customHeight="1">
      <c r="A4" s="273" t="s">
        <v>303</v>
      </c>
      <c r="B4" s="273"/>
      <c r="C4" s="273"/>
      <c r="D4" s="273"/>
      <c r="E4" s="240"/>
      <c r="F4" s="240"/>
    </row>
    <row r="5" spans="1:8" s="254" customFormat="1" ht="39.75" customHeight="1">
      <c r="A5" s="198"/>
      <c r="B5" s="198"/>
      <c r="C5" s="198"/>
      <c r="D5" s="252" t="s">
        <v>291</v>
      </c>
      <c r="E5" s="253"/>
      <c r="F5" s="253"/>
    </row>
    <row r="6" spans="1:8" s="241" customFormat="1" ht="42.75" customHeight="1">
      <c r="A6" s="243" t="s">
        <v>259</v>
      </c>
      <c r="B6" s="251" t="s">
        <v>219</v>
      </c>
      <c r="C6" s="251" t="s">
        <v>281</v>
      </c>
      <c r="D6" s="255" t="s">
        <v>288</v>
      </c>
    </row>
    <row r="7" spans="1:8" s="241" customFormat="1" ht="15.75">
      <c r="A7" s="242" t="s">
        <v>260</v>
      </c>
      <c r="B7" s="243"/>
      <c r="C7" s="244">
        <f>-C8</f>
        <v>0</v>
      </c>
      <c r="D7" s="244">
        <f>-D8</f>
        <v>0</v>
      </c>
    </row>
    <row r="8" spans="1:8" s="241" customFormat="1" ht="53.25" customHeight="1">
      <c r="A8" s="242" t="s">
        <v>261</v>
      </c>
      <c r="B8" s="243" t="s">
        <v>262</v>
      </c>
      <c r="C8" s="244">
        <f>C14</f>
        <v>0</v>
      </c>
      <c r="D8" s="244">
        <f>D14</f>
        <v>0</v>
      </c>
    </row>
    <row r="9" spans="1:8" s="241" customFormat="1" ht="15.75" hidden="1" customHeight="1">
      <c r="A9" s="242" t="s">
        <v>263</v>
      </c>
      <c r="B9" s="243" t="s">
        <v>264</v>
      </c>
      <c r="C9" s="244">
        <f>C10+C12</f>
        <v>0</v>
      </c>
      <c r="D9" s="244">
        <f>D10+D12</f>
        <v>0</v>
      </c>
    </row>
    <row r="10" spans="1:8" s="248" customFormat="1" ht="31.5" hidden="1" customHeight="1">
      <c r="A10" s="245" t="s">
        <v>265</v>
      </c>
      <c r="B10" s="246" t="s">
        <v>266</v>
      </c>
      <c r="C10" s="247">
        <f>C11</f>
        <v>0</v>
      </c>
      <c r="D10" s="247">
        <f>D11</f>
        <v>0</v>
      </c>
    </row>
    <row r="11" spans="1:8" s="241" customFormat="1" ht="31.5" hidden="1" customHeight="1">
      <c r="A11" s="245" t="s">
        <v>267</v>
      </c>
      <c r="B11" s="246" t="s">
        <v>268</v>
      </c>
      <c r="C11" s="247"/>
      <c r="D11" s="247"/>
    </row>
    <row r="12" spans="1:8" s="241" customFormat="1" ht="40.5" hidden="1" customHeight="1">
      <c r="A12" s="245" t="s">
        <v>269</v>
      </c>
      <c r="B12" s="246" t="s">
        <v>270</v>
      </c>
      <c r="C12" s="247">
        <f>C13</f>
        <v>0</v>
      </c>
      <c r="D12" s="247">
        <f>D13</f>
        <v>0</v>
      </c>
    </row>
    <row r="13" spans="1:8" s="241" customFormat="1" ht="43.5" hidden="1" customHeight="1">
      <c r="A13" s="245" t="s">
        <v>271</v>
      </c>
      <c r="B13" s="246" t="s">
        <v>272</v>
      </c>
      <c r="C13" s="247"/>
      <c r="D13" s="247"/>
    </row>
    <row r="14" spans="1:8" s="241" customFormat="1" ht="25.5" customHeight="1">
      <c r="A14" s="245" t="s">
        <v>273</v>
      </c>
      <c r="B14" s="246" t="s">
        <v>262</v>
      </c>
      <c r="C14" s="249">
        <f t="shared" ref="C14:D17" si="0">C15</f>
        <v>0</v>
      </c>
      <c r="D14" s="249">
        <f t="shared" si="0"/>
        <v>0</v>
      </c>
    </row>
    <row r="15" spans="1:8" s="241" customFormat="1" ht="37.5" customHeight="1">
      <c r="A15" s="245" t="s">
        <v>235</v>
      </c>
      <c r="B15" s="246" t="s">
        <v>274</v>
      </c>
      <c r="C15" s="249">
        <f t="shared" si="0"/>
        <v>0</v>
      </c>
      <c r="D15" s="249">
        <f t="shared" si="0"/>
        <v>0</v>
      </c>
    </row>
    <row r="16" spans="1:8" s="241" customFormat="1" ht="32.25" customHeight="1">
      <c r="A16" s="245" t="s">
        <v>275</v>
      </c>
      <c r="B16" s="246" t="s">
        <v>276</v>
      </c>
      <c r="C16" s="250">
        <f t="shared" si="0"/>
        <v>0</v>
      </c>
      <c r="D16" s="250">
        <f t="shared" si="0"/>
        <v>0</v>
      </c>
    </row>
    <row r="17" spans="1:6" s="241" customFormat="1" ht="36.75" customHeight="1">
      <c r="A17" s="245" t="s">
        <v>277</v>
      </c>
      <c r="B17" s="246" t="s">
        <v>278</v>
      </c>
      <c r="C17" s="249">
        <f t="shared" si="0"/>
        <v>0</v>
      </c>
      <c r="D17" s="249">
        <f t="shared" si="0"/>
        <v>0</v>
      </c>
    </row>
    <row r="18" spans="1:6" s="241" customFormat="1" ht="69.75" customHeight="1">
      <c r="A18" s="245" t="s">
        <v>279</v>
      </c>
      <c r="B18" s="246" t="s">
        <v>280</v>
      </c>
      <c r="C18" s="250"/>
      <c r="D18" s="250"/>
    </row>
    <row r="19" spans="1:6">
      <c r="A19" s="168"/>
      <c r="B19" s="169"/>
      <c r="C19" s="169"/>
      <c r="D19" s="169"/>
      <c r="E19" s="170"/>
      <c r="F19" s="170"/>
    </row>
    <row r="20" spans="1:6" s="164" customFormat="1" ht="24.75" customHeight="1">
      <c r="A20" s="168"/>
      <c r="B20" s="169"/>
      <c r="C20" s="169"/>
      <c r="D20" s="169"/>
      <c r="E20" s="170"/>
      <c r="F20" s="170"/>
    </row>
    <row r="21" spans="1:6">
      <c r="A21" s="166"/>
      <c r="B21" s="163"/>
      <c r="C21" s="163"/>
      <c r="D21" s="167"/>
      <c r="E21" s="167"/>
      <c r="F21" s="167"/>
    </row>
    <row r="22" spans="1:6" hidden="1">
      <c r="A22" s="168"/>
      <c r="B22" s="169"/>
      <c r="C22" s="169"/>
      <c r="D22" s="163"/>
      <c r="E22" s="162"/>
      <c r="F22" s="167"/>
    </row>
    <row r="23" spans="1:6" hidden="1">
      <c r="A23" s="168"/>
      <c r="B23" s="169"/>
      <c r="C23" s="169"/>
      <c r="D23" s="163"/>
      <c r="E23" s="162"/>
      <c r="F23" s="167"/>
    </row>
    <row r="24" spans="1:6" s="164" customFormat="1" hidden="1">
      <c r="A24" s="168"/>
      <c r="B24" s="169"/>
      <c r="C24" s="169"/>
      <c r="D24" s="169"/>
      <c r="E24" s="165"/>
      <c r="F24" s="170"/>
    </row>
    <row r="25" spans="1:6">
      <c r="A25" s="168"/>
      <c r="B25" s="169"/>
      <c r="C25" s="169"/>
      <c r="D25" s="169"/>
      <c r="E25" s="170"/>
      <c r="F25" s="170"/>
    </row>
    <row r="26" spans="1:6" hidden="1">
      <c r="A26" s="168"/>
      <c r="B26" s="169"/>
      <c r="C26" s="169"/>
      <c r="D26" s="169"/>
      <c r="E26" s="165"/>
      <c r="F26" s="165"/>
    </row>
    <row r="27" spans="1:6">
      <c r="A27" s="166"/>
      <c r="B27" s="163"/>
      <c r="C27" s="163"/>
      <c r="D27" s="167"/>
      <c r="E27" s="167"/>
      <c r="F27" s="167"/>
    </row>
    <row r="28" spans="1:6">
      <c r="A28" s="168"/>
      <c r="B28" s="169"/>
      <c r="C28" s="169"/>
      <c r="D28" s="169"/>
      <c r="E28" s="170"/>
      <c r="F28" s="170"/>
    </row>
    <row r="29" spans="1:6" hidden="1">
      <c r="A29" s="168"/>
      <c r="B29" s="169"/>
      <c r="C29" s="169"/>
      <c r="D29" s="169"/>
      <c r="E29" s="165"/>
      <c r="F29" s="165"/>
    </row>
    <row r="30" spans="1:6">
      <c r="A30" s="166"/>
      <c r="B30" s="163"/>
      <c r="C30" s="163"/>
      <c r="D30" s="167"/>
      <c r="E30" s="167"/>
      <c r="F30" s="167"/>
    </row>
    <row r="31" spans="1:6">
      <c r="A31" s="168"/>
      <c r="B31" s="169"/>
      <c r="C31" s="169"/>
      <c r="D31" s="169"/>
      <c r="E31" s="170"/>
      <c r="F31" s="170"/>
    </row>
    <row r="32" spans="1:6" hidden="1">
      <c r="A32" s="168"/>
      <c r="B32" s="169"/>
      <c r="C32" s="169"/>
      <c r="D32" s="163"/>
      <c r="E32" s="162"/>
      <c r="F32" s="162"/>
    </row>
    <row r="33" spans="1:6" hidden="1">
      <c r="A33" s="168"/>
      <c r="B33" s="169"/>
      <c r="C33" s="169"/>
      <c r="D33" s="163"/>
      <c r="E33" s="162"/>
      <c r="F33" s="162"/>
    </row>
    <row r="34" spans="1:6" hidden="1">
      <c r="A34" s="168"/>
      <c r="B34" s="169"/>
      <c r="C34" s="169"/>
      <c r="D34" s="163"/>
      <c r="E34" s="162"/>
      <c r="F34" s="162"/>
    </row>
    <row r="35" spans="1:6" hidden="1">
      <c r="A35" s="168"/>
      <c r="B35" s="169"/>
      <c r="C35" s="169"/>
      <c r="D35" s="169"/>
      <c r="E35" s="165"/>
      <c r="F35" s="165"/>
    </row>
    <row r="36" spans="1:6" hidden="1">
      <c r="A36" s="166"/>
      <c r="B36" s="163"/>
      <c r="C36" s="163"/>
      <c r="D36" s="163"/>
      <c r="E36" s="162"/>
      <c r="F36" s="162"/>
    </row>
    <row r="37" spans="1:6" hidden="1">
      <c r="A37" s="168"/>
      <c r="B37" s="169"/>
      <c r="C37" s="169"/>
      <c r="D37" s="169"/>
      <c r="E37" s="165"/>
      <c r="F37" s="165"/>
    </row>
    <row r="38" spans="1:6" hidden="1">
      <c r="A38" s="168"/>
      <c r="B38" s="169"/>
      <c r="C38" s="169"/>
      <c r="D38" s="169"/>
      <c r="E38" s="165"/>
      <c r="F38" s="165"/>
    </row>
    <row r="39" spans="1:6" hidden="1">
      <c r="A39" s="168"/>
      <c r="B39" s="169"/>
      <c r="C39" s="169"/>
      <c r="D39" s="169"/>
      <c r="E39" s="165"/>
      <c r="F39" s="165"/>
    </row>
    <row r="40" spans="1:6" hidden="1">
      <c r="A40" s="166"/>
      <c r="B40" s="163"/>
      <c r="C40" s="163"/>
      <c r="D40" s="163"/>
      <c r="E40" s="162"/>
      <c r="F40" s="162"/>
    </row>
    <row r="41" spans="1:6" hidden="1">
      <c r="A41" s="168"/>
      <c r="B41" s="169"/>
      <c r="C41" s="169"/>
      <c r="D41" s="163"/>
      <c r="E41" s="162"/>
      <c r="F41" s="162"/>
    </row>
    <row r="42" spans="1:6" hidden="1">
      <c r="A42" s="168"/>
      <c r="B42" s="169"/>
      <c r="C42" s="169"/>
      <c r="D42" s="163"/>
      <c r="E42" s="162"/>
      <c r="F42" s="162"/>
    </row>
    <row r="43" spans="1:6" hidden="1">
      <c r="A43" s="168"/>
      <c r="B43" s="169"/>
      <c r="C43" s="169"/>
      <c r="D43" s="163"/>
      <c r="E43" s="162"/>
      <c r="F43" s="162"/>
    </row>
    <row r="44" spans="1:6" hidden="1">
      <c r="A44" s="168"/>
      <c r="B44" s="169"/>
      <c r="C44" s="169"/>
      <c r="D44" s="169"/>
      <c r="E44" s="165"/>
      <c r="F44" s="165"/>
    </row>
    <row r="45" spans="1:6">
      <c r="A45" s="168"/>
      <c r="B45" s="169"/>
      <c r="C45" s="169"/>
      <c r="D45" s="169"/>
      <c r="E45" s="165"/>
      <c r="F45" s="165"/>
    </row>
    <row r="46" spans="1:6">
      <c r="A46" s="166"/>
      <c r="B46" s="163"/>
      <c r="C46" s="163"/>
      <c r="D46" s="167"/>
      <c r="E46" s="167"/>
      <c r="F46" s="167"/>
    </row>
    <row r="47" spans="1:6">
      <c r="A47" s="171"/>
      <c r="B47" s="172"/>
      <c r="C47" s="172"/>
      <c r="D47" s="172"/>
      <c r="E47" s="173"/>
      <c r="F47" s="173"/>
    </row>
  </sheetData>
  <mergeCells count="1">
    <mergeCell ref="A4:D4"/>
  </mergeCells>
  <phoneticPr fontId="4" type="noConversion"/>
  <pageMargins left="0.75" right="0.75" top="1" bottom="1" header="0.5" footer="0.5"/>
  <pageSetup paperSize="9" scale="7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 enableFormatConditionsCalculation="0">
    <tabColor indexed="14"/>
    <pageSetUpPr fitToPage="1"/>
  </sheetPr>
  <dimension ref="A1:D21"/>
  <sheetViews>
    <sheetView view="pageBreakPreview" topLeftCell="A16" zoomScale="75" workbookViewId="0">
      <selection activeCell="C14" sqref="C14:D14"/>
    </sheetView>
  </sheetViews>
  <sheetFormatPr defaultRowHeight="12.75"/>
  <cols>
    <col min="1" max="1" width="19.28515625" style="5" customWidth="1"/>
    <col min="2" max="2" width="37.5703125" style="5" customWidth="1"/>
    <col min="3" max="3" width="50.7109375" style="7" customWidth="1"/>
    <col min="4" max="4" width="64.5703125" style="7" customWidth="1"/>
    <col min="5" max="16384" width="9.140625" style="5"/>
  </cols>
  <sheetData>
    <row r="1" spans="1:4" ht="83.25" customHeight="1">
      <c r="C1" s="283" t="s">
        <v>304</v>
      </c>
      <c r="D1" s="283"/>
    </row>
    <row r="4" spans="1:4" s="38" customFormat="1" ht="42.75" customHeight="1">
      <c r="A4" s="288" t="s">
        <v>126</v>
      </c>
      <c r="B4" s="289"/>
      <c r="C4" s="289"/>
      <c r="D4" s="289"/>
    </row>
    <row r="5" spans="1:4" s="38" customFormat="1" ht="18.75">
      <c r="A5" s="39"/>
      <c r="C5" s="40"/>
      <c r="D5" s="40"/>
    </row>
    <row r="6" spans="1:4" s="42" customFormat="1" ht="56.25">
      <c r="A6" s="41" t="s">
        <v>16</v>
      </c>
      <c r="B6" s="43" t="s">
        <v>15</v>
      </c>
      <c r="C6" s="284" t="s">
        <v>17</v>
      </c>
      <c r="D6" s="285"/>
    </row>
    <row r="7" spans="1:4" s="42" customFormat="1" ht="18.75">
      <c r="A7" s="41">
        <v>1</v>
      </c>
      <c r="B7" s="41">
        <v>2</v>
      </c>
      <c r="C7" s="287">
        <v>3</v>
      </c>
      <c r="D7" s="287"/>
    </row>
    <row r="8" spans="1:4" s="42" customFormat="1" ht="24" customHeight="1">
      <c r="A8" s="286" t="s">
        <v>127</v>
      </c>
      <c r="B8" s="286"/>
      <c r="C8" s="286"/>
      <c r="D8" s="286"/>
    </row>
    <row r="9" spans="1:4" s="35" customFormat="1" ht="51" customHeight="1">
      <c r="A9" s="89">
        <v>801</v>
      </c>
      <c r="B9" s="43" t="s">
        <v>298</v>
      </c>
      <c r="C9" s="281" t="s">
        <v>299</v>
      </c>
      <c r="D9" s="282"/>
    </row>
    <row r="10" spans="1:4" s="35" customFormat="1" ht="41.25" customHeight="1">
      <c r="A10" s="89">
        <v>801</v>
      </c>
      <c r="B10" s="43" t="s">
        <v>130</v>
      </c>
      <c r="C10" s="278" t="s">
        <v>306</v>
      </c>
      <c r="D10" s="278"/>
    </row>
    <row r="11" spans="1:4" s="35" customFormat="1" ht="41.25" customHeight="1">
      <c r="A11" s="89">
        <v>801</v>
      </c>
      <c r="B11" s="43" t="s">
        <v>131</v>
      </c>
      <c r="C11" s="278" t="s">
        <v>305</v>
      </c>
      <c r="D11" s="278"/>
    </row>
    <row r="12" spans="1:4" s="35" customFormat="1" ht="36.75" customHeight="1">
      <c r="A12" s="89">
        <v>801</v>
      </c>
      <c r="B12" s="43" t="s">
        <v>357</v>
      </c>
      <c r="C12" s="278" t="s">
        <v>358</v>
      </c>
      <c r="D12" s="278"/>
    </row>
    <row r="13" spans="1:4" s="35" customFormat="1" ht="64.5" customHeight="1">
      <c r="A13" s="89">
        <v>801</v>
      </c>
      <c r="B13" s="43" t="s">
        <v>384</v>
      </c>
      <c r="C13" s="281" t="s">
        <v>385</v>
      </c>
      <c r="D13" s="282"/>
    </row>
    <row r="14" spans="1:4" s="35" customFormat="1" ht="52.5" customHeight="1">
      <c r="A14" s="89">
        <v>801</v>
      </c>
      <c r="B14" s="43" t="s">
        <v>307</v>
      </c>
      <c r="C14" s="278" t="s">
        <v>308</v>
      </c>
      <c r="D14" s="278"/>
    </row>
    <row r="15" spans="1:4" s="35" customFormat="1" ht="69" customHeight="1">
      <c r="A15" s="89">
        <v>801</v>
      </c>
      <c r="B15" s="89" t="s">
        <v>312</v>
      </c>
      <c r="C15" s="281" t="s">
        <v>313</v>
      </c>
      <c r="D15" s="282"/>
    </row>
    <row r="16" spans="1:4" s="35" customFormat="1" ht="63" customHeight="1">
      <c r="A16" s="89">
        <v>801</v>
      </c>
      <c r="B16" s="43" t="s">
        <v>284</v>
      </c>
      <c r="C16" s="278" t="s">
        <v>309</v>
      </c>
      <c r="D16" s="278"/>
    </row>
    <row r="17" spans="1:4" s="35" customFormat="1" ht="42.75" customHeight="1">
      <c r="A17" s="89">
        <v>801</v>
      </c>
      <c r="B17" s="43" t="s">
        <v>379</v>
      </c>
      <c r="C17" s="279" t="s">
        <v>380</v>
      </c>
      <c r="D17" s="280"/>
    </row>
    <row r="18" spans="1:4" s="35" customFormat="1" ht="30" customHeight="1">
      <c r="A18" s="89">
        <v>801</v>
      </c>
      <c r="B18" s="43" t="s">
        <v>310</v>
      </c>
      <c r="C18" s="279" t="s">
        <v>311</v>
      </c>
      <c r="D18" s="280"/>
    </row>
    <row r="19" spans="1:4" s="35" customFormat="1" ht="44.25" customHeight="1">
      <c r="A19" s="89">
        <v>801</v>
      </c>
      <c r="B19" s="43" t="s">
        <v>381</v>
      </c>
      <c r="C19" s="281" t="s">
        <v>382</v>
      </c>
      <c r="D19" s="282"/>
    </row>
    <row r="20" spans="1:4">
      <c r="A20" s="8"/>
      <c r="B20" s="8"/>
      <c r="C20" s="6"/>
      <c r="D20" s="6"/>
    </row>
    <row r="21" spans="1:4">
      <c r="A21" s="8"/>
      <c r="B21" s="8"/>
      <c r="C21" s="277"/>
      <c r="D21" s="277"/>
    </row>
  </sheetData>
  <mergeCells count="17">
    <mergeCell ref="C1:D1"/>
    <mergeCell ref="C6:D6"/>
    <mergeCell ref="A8:D8"/>
    <mergeCell ref="C10:D10"/>
    <mergeCell ref="C7:D7"/>
    <mergeCell ref="A4:D4"/>
    <mergeCell ref="C9:D9"/>
    <mergeCell ref="C21:D21"/>
    <mergeCell ref="C14:D14"/>
    <mergeCell ref="C16:D16"/>
    <mergeCell ref="C11:D11"/>
    <mergeCell ref="C12:D12"/>
    <mergeCell ref="C18:D18"/>
    <mergeCell ref="C15:D15"/>
    <mergeCell ref="C17:D17"/>
    <mergeCell ref="C19:D19"/>
    <mergeCell ref="C13:D13"/>
  </mergeCells>
  <phoneticPr fontId="4" type="noConversion"/>
  <pageMargins left="0.74803149606299213" right="0.39370078740157483" top="0.98425196850393704" bottom="0.98425196850393704" header="0.51181102362204722" footer="0.51181102362204722"/>
  <pageSetup paperSize="9" scale="53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 enableFormatConditionsCalculation="0">
    <tabColor indexed="14"/>
    <pageSetUpPr fitToPage="1"/>
  </sheetPr>
  <dimension ref="A1:J8"/>
  <sheetViews>
    <sheetView view="pageBreakPreview" topLeftCell="A11" workbookViewId="0">
      <selection activeCell="B7" sqref="B7"/>
    </sheetView>
  </sheetViews>
  <sheetFormatPr defaultRowHeight="12.75"/>
  <cols>
    <col min="1" max="1" width="14.5703125" customWidth="1"/>
    <col min="2" max="2" width="58.5703125" customWidth="1"/>
    <col min="3" max="3" width="45.7109375" customWidth="1"/>
  </cols>
  <sheetData>
    <row r="1" spans="1:10" ht="117" customHeight="1">
      <c r="A1" s="2"/>
      <c r="B1" s="2"/>
      <c r="C1" s="259" t="s">
        <v>314</v>
      </c>
      <c r="D1" s="3"/>
      <c r="E1" s="3"/>
      <c r="F1" s="3"/>
      <c r="G1" s="3"/>
      <c r="H1" s="3"/>
      <c r="I1" s="3"/>
      <c r="J1" s="3"/>
    </row>
    <row r="2" spans="1:10" ht="18.75">
      <c r="A2" s="2"/>
      <c r="B2" s="2"/>
      <c r="C2" s="2"/>
    </row>
    <row r="3" spans="1:10" ht="70.5" customHeight="1">
      <c r="A3" s="290" t="s">
        <v>132</v>
      </c>
      <c r="B3" s="290"/>
      <c r="C3" s="290"/>
    </row>
    <row r="4" spans="1:10" s="4" customFormat="1" ht="64.900000000000006" customHeight="1">
      <c r="A4" s="99" t="s">
        <v>12</v>
      </c>
      <c r="B4" s="99" t="s">
        <v>13</v>
      </c>
      <c r="C4" s="99" t="s">
        <v>14</v>
      </c>
      <c r="D4" s="81"/>
      <c r="E4" s="81"/>
    </row>
    <row r="5" spans="1:10" ht="41.25" customHeight="1">
      <c r="A5" s="286" t="s">
        <v>127</v>
      </c>
      <c r="B5" s="286"/>
      <c r="C5" s="286"/>
      <c r="D5" s="82"/>
      <c r="E5" s="73"/>
    </row>
    <row r="6" spans="1:10" ht="45.75" customHeight="1">
      <c r="A6" s="222">
        <v>801</v>
      </c>
      <c r="B6" s="155" t="s">
        <v>234</v>
      </c>
      <c r="C6" s="90" t="s">
        <v>235</v>
      </c>
      <c r="D6" s="82"/>
      <c r="E6" s="73"/>
    </row>
    <row r="7" spans="1:10" ht="56.25">
      <c r="A7" s="155">
        <v>801</v>
      </c>
      <c r="B7" s="155" t="s">
        <v>123</v>
      </c>
      <c r="C7" s="156" t="s">
        <v>122</v>
      </c>
    </row>
    <row r="8" spans="1:10" ht="56.25">
      <c r="A8" s="155">
        <v>801</v>
      </c>
      <c r="B8" s="155" t="s">
        <v>124</v>
      </c>
      <c r="C8" s="156" t="s">
        <v>125</v>
      </c>
    </row>
  </sheetData>
  <mergeCells count="2">
    <mergeCell ref="A3:C3"/>
    <mergeCell ref="A5:C5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 enableFormatConditionsCalculation="0">
    <tabColor indexed="14"/>
  </sheetPr>
  <dimension ref="A1:G53"/>
  <sheetViews>
    <sheetView view="pageBreakPreview" zoomScale="75" zoomScaleSheetLayoutView="100" workbookViewId="0">
      <selection activeCell="C32" sqref="C32"/>
    </sheetView>
  </sheetViews>
  <sheetFormatPr defaultRowHeight="12.75"/>
  <cols>
    <col min="1" max="1" width="17.42578125" customWidth="1"/>
    <col min="2" max="2" width="36.42578125" style="12" customWidth="1"/>
    <col min="3" max="3" width="90.28515625" style="15" customWidth="1"/>
    <col min="4" max="4" width="11.85546875" style="15" hidden="1" customWidth="1"/>
    <col min="5" max="5" width="18" style="15" customWidth="1"/>
    <col min="6" max="6" width="21.5703125" style="15" customWidth="1"/>
  </cols>
  <sheetData>
    <row r="1" spans="1:6" s="5" customFormat="1" ht="134.25" customHeight="1">
      <c r="B1" s="9"/>
      <c r="C1" s="10"/>
      <c r="D1" s="291" t="s">
        <v>315</v>
      </c>
      <c r="E1" s="291"/>
      <c r="F1" s="291"/>
    </row>
    <row r="2" spans="1:6" s="42" customFormat="1" ht="45" customHeight="1">
      <c r="A2" s="273" t="s">
        <v>325</v>
      </c>
      <c r="B2" s="294"/>
      <c r="C2" s="294"/>
      <c r="D2" s="294"/>
      <c r="E2" s="294"/>
      <c r="F2" s="294"/>
    </row>
    <row r="3" spans="1:6" s="42" customFormat="1" ht="29.25" customHeight="1">
      <c r="A3" s="198"/>
      <c r="B3" s="37"/>
      <c r="C3" s="37"/>
      <c r="D3" s="37"/>
      <c r="E3" s="37"/>
      <c r="F3" s="232" t="s">
        <v>290</v>
      </c>
    </row>
    <row r="4" spans="1:6" s="42" customFormat="1" ht="56.25">
      <c r="A4" s="34" t="s">
        <v>300</v>
      </c>
      <c r="B4" s="34" t="s">
        <v>189</v>
      </c>
      <c r="C4" s="34" t="s">
        <v>14</v>
      </c>
      <c r="D4" s="34" t="s">
        <v>316</v>
      </c>
      <c r="E4" s="200" t="s">
        <v>228</v>
      </c>
      <c r="F4" s="34" t="s">
        <v>371</v>
      </c>
    </row>
    <row r="5" spans="1:6" s="11" customFormat="1" ht="15.75">
      <c r="A5" s="33">
        <v>1</v>
      </c>
      <c r="B5" s="33">
        <v>2</v>
      </c>
      <c r="C5" s="33">
        <v>3</v>
      </c>
      <c r="D5" s="33">
        <v>4</v>
      </c>
      <c r="E5" s="216">
        <v>4</v>
      </c>
      <c r="F5" s="217">
        <v>5</v>
      </c>
    </row>
    <row r="6" spans="1:6" s="42" customFormat="1" ht="18.75">
      <c r="A6" s="83" t="s">
        <v>68</v>
      </c>
      <c r="B6" s="34" t="s">
        <v>19</v>
      </c>
      <c r="C6" s="84" t="s">
        <v>133</v>
      </c>
      <c r="D6" s="85">
        <f>7401.87+D25</f>
        <v>7401.87</v>
      </c>
      <c r="E6" s="85">
        <f>E7+E25</f>
        <v>10</v>
      </c>
      <c r="F6" s="85">
        <f>F7+F25</f>
        <v>7411.87</v>
      </c>
    </row>
    <row r="7" spans="1:6" s="42" customFormat="1" ht="18.75">
      <c r="A7" s="86"/>
      <c r="B7" s="34"/>
      <c r="C7" s="87" t="s">
        <v>134</v>
      </c>
      <c r="D7" s="88">
        <v>7401.87</v>
      </c>
      <c r="E7" s="88">
        <f>E8+E12+E16+E19</f>
        <v>0</v>
      </c>
      <c r="F7" s="78">
        <f t="shared" ref="F7:F32" si="0">D7+E7</f>
        <v>7401.87</v>
      </c>
    </row>
    <row r="8" spans="1:6" s="42" customFormat="1" ht="18.75">
      <c r="A8" s="77" t="s">
        <v>68</v>
      </c>
      <c r="B8" s="89" t="s">
        <v>20</v>
      </c>
      <c r="C8" s="87" t="s">
        <v>21</v>
      </c>
      <c r="D8" s="88">
        <v>1752.02</v>
      </c>
      <c r="E8" s="212">
        <f>E9+E10+E11</f>
        <v>0</v>
      </c>
      <c r="F8" s="78">
        <f t="shared" si="0"/>
        <v>1752.02</v>
      </c>
    </row>
    <row r="9" spans="1:6" s="42" customFormat="1" ht="88.5" customHeight="1">
      <c r="A9" s="43">
        <v>182</v>
      </c>
      <c r="B9" s="89" t="s">
        <v>135</v>
      </c>
      <c r="C9" s="90" t="s">
        <v>136</v>
      </c>
      <c r="D9" s="78">
        <v>1733.52</v>
      </c>
      <c r="E9" s="212">
        <v>0</v>
      </c>
      <c r="F9" s="78">
        <f t="shared" si="0"/>
        <v>1733.52</v>
      </c>
    </row>
    <row r="10" spans="1:6" s="42" customFormat="1" ht="130.5" customHeight="1">
      <c r="A10" s="43">
        <v>182</v>
      </c>
      <c r="B10" s="89" t="s">
        <v>137</v>
      </c>
      <c r="C10" s="74" t="s">
        <v>138</v>
      </c>
      <c r="D10" s="78">
        <v>7.5</v>
      </c>
      <c r="E10" s="212">
        <v>0</v>
      </c>
      <c r="F10" s="78">
        <f t="shared" si="0"/>
        <v>7.5</v>
      </c>
    </row>
    <row r="11" spans="1:6" s="42" customFormat="1" ht="69.75" customHeight="1">
      <c r="A11" s="43">
        <v>182</v>
      </c>
      <c r="B11" s="89" t="s">
        <v>139</v>
      </c>
      <c r="C11" s="74" t="s">
        <v>140</v>
      </c>
      <c r="D11" s="78">
        <v>11</v>
      </c>
      <c r="E11" s="212">
        <v>0</v>
      </c>
      <c r="F11" s="78">
        <f t="shared" si="0"/>
        <v>11</v>
      </c>
    </row>
    <row r="12" spans="1:6" s="42" customFormat="1" ht="37.5" hidden="1">
      <c r="A12" s="77" t="s">
        <v>69</v>
      </c>
      <c r="B12" s="89" t="s">
        <v>61</v>
      </c>
      <c r="C12" s="87" t="s">
        <v>22</v>
      </c>
      <c r="D12" s="88">
        <v>0</v>
      </c>
      <c r="E12" s="212"/>
      <c r="F12" s="78">
        <f t="shared" si="0"/>
        <v>0</v>
      </c>
    </row>
    <row r="13" spans="1:6" s="42" customFormat="1" ht="37.5" hidden="1">
      <c r="A13" s="43">
        <v>100</v>
      </c>
      <c r="B13" s="89" t="s">
        <v>70</v>
      </c>
      <c r="C13" s="91" t="s">
        <v>141</v>
      </c>
      <c r="D13" s="43">
        <v>0</v>
      </c>
      <c r="E13" s="212"/>
      <c r="F13" s="78">
        <f t="shared" si="0"/>
        <v>0</v>
      </c>
    </row>
    <row r="14" spans="1:6" s="42" customFormat="1" ht="56.25" hidden="1">
      <c r="A14" s="43">
        <v>100</v>
      </c>
      <c r="B14" s="89" t="s">
        <v>71</v>
      </c>
      <c r="C14" s="91" t="s">
        <v>142</v>
      </c>
      <c r="D14" s="43">
        <v>0</v>
      </c>
      <c r="E14" s="212"/>
      <c r="F14" s="78">
        <f t="shared" si="0"/>
        <v>0</v>
      </c>
    </row>
    <row r="15" spans="1:6" s="42" customFormat="1" ht="56.25" hidden="1">
      <c r="A15" s="43">
        <v>100</v>
      </c>
      <c r="B15" s="89" t="s">
        <v>72</v>
      </c>
      <c r="C15" s="91" t="s">
        <v>143</v>
      </c>
      <c r="D15" s="88">
        <v>0</v>
      </c>
      <c r="E15" s="212"/>
      <c r="F15" s="78">
        <f t="shared" si="0"/>
        <v>0</v>
      </c>
    </row>
    <row r="16" spans="1:6" s="44" customFormat="1" ht="18.75">
      <c r="A16" s="83" t="s">
        <v>68</v>
      </c>
      <c r="B16" s="34" t="s">
        <v>23</v>
      </c>
      <c r="C16" s="84" t="s">
        <v>24</v>
      </c>
      <c r="D16" s="85">
        <v>146.84</v>
      </c>
      <c r="E16" s="213">
        <f>E17</f>
        <v>0</v>
      </c>
      <c r="F16" s="92">
        <f t="shared" si="0"/>
        <v>146.84</v>
      </c>
    </row>
    <row r="17" spans="1:6" s="42" customFormat="1" ht="18.75">
      <c r="A17" s="77" t="s">
        <v>68</v>
      </c>
      <c r="B17" s="43" t="s">
        <v>25</v>
      </c>
      <c r="C17" s="87" t="s">
        <v>26</v>
      </c>
      <c r="D17" s="88">
        <v>146.84</v>
      </c>
      <c r="E17" s="212">
        <f>E18</f>
        <v>0</v>
      </c>
      <c r="F17" s="78">
        <f t="shared" si="0"/>
        <v>146.84</v>
      </c>
    </row>
    <row r="18" spans="1:6" s="42" customFormat="1" ht="18.75">
      <c r="A18" s="43">
        <v>182</v>
      </c>
      <c r="B18" s="43" t="s">
        <v>144</v>
      </c>
      <c r="C18" s="87" t="s">
        <v>26</v>
      </c>
      <c r="D18" s="88">
        <v>146.84</v>
      </c>
      <c r="E18" s="212">
        <v>0</v>
      </c>
      <c r="F18" s="78">
        <f t="shared" si="0"/>
        <v>146.84</v>
      </c>
    </row>
    <row r="19" spans="1:6" s="44" customFormat="1" ht="18.75">
      <c r="A19" s="83" t="s">
        <v>68</v>
      </c>
      <c r="B19" s="34" t="s">
        <v>27</v>
      </c>
      <c r="C19" s="84" t="s">
        <v>28</v>
      </c>
      <c r="D19" s="85">
        <v>5503.01</v>
      </c>
      <c r="E19" s="85">
        <f>E20+E22</f>
        <v>0</v>
      </c>
      <c r="F19" s="92">
        <f t="shared" si="0"/>
        <v>5503.01</v>
      </c>
    </row>
    <row r="20" spans="1:6" s="44" customFormat="1" ht="18.75">
      <c r="A20" s="77" t="s">
        <v>68</v>
      </c>
      <c r="B20" s="43" t="s">
        <v>145</v>
      </c>
      <c r="C20" s="87" t="s">
        <v>146</v>
      </c>
      <c r="D20" s="78">
        <v>2027.36</v>
      </c>
      <c r="E20" s="212">
        <f>E21</f>
        <v>0</v>
      </c>
      <c r="F20" s="78">
        <f t="shared" si="0"/>
        <v>2027.36</v>
      </c>
    </row>
    <row r="21" spans="1:6" s="44" customFormat="1" ht="90.75" customHeight="1">
      <c r="A21" s="43">
        <v>182</v>
      </c>
      <c r="B21" s="43" t="s">
        <v>147</v>
      </c>
      <c r="C21" s="91" t="s">
        <v>148</v>
      </c>
      <c r="D21" s="78">
        <v>2027.36</v>
      </c>
      <c r="E21" s="212">
        <v>0</v>
      </c>
      <c r="F21" s="78">
        <f t="shared" si="0"/>
        <v>2027.36</v>
      </c>
    </row>
    <row r="22" spans="1:6" s="42" customFormat="1" ht="18.75">
      <c r="A22" s="77" t="s">
        <v>68</v>
      </c>
      <c r="B22" s="43" t="s">
        <v>149</v>
      </c>
      <c r="C22" s="87" t="s">
        <v>150</v>
      </c>
      <c r="D22" s="88">
        <v>3475.65</v>
      </c>
      <c r="E22" s="212">
        <f>E23+E24</f>
        <v>0</v>
      </c>
      <c r="F22" s="78">
        <f t="shared" si="0"/>
        <v>3475.65</v>
      </c>
    </row>
    <row r="23" spans="1:6" s="42" customFormat="1" ht="54" customHeight="1">
      <c r="A23" s="77" t="s">
        <v>68</v>
      </c>
      <c r="B23" s="43" t="s">
        <v>190</v>
      </c>
      <c r="C23" s="74" t="s">
        <v>191</v>
      </c>
      <c r="D23" s="78">
        <v>2258.2800000000002</v>
      </c>
      <c r="E23" s="212">
        <v>0</v>
      </c>
      <c r="F23" s="78">
        <f t="shared" si="0"/>
        <v>2258.2800000000002</v>
      </c>
    </row>
    <row r="24" spans="1:6" s="42" customFormat="1" ht="45.75" customHeight="1">
      <c r="A24" s="77" t="s">
        <v>74</v>
      </c>
      <c r="B24" s="43" t="s">
        <v>187</v>
      </c>
      <c r="C24" s="91" t="s">
        <v>188</v>
      </c>
      <c r="D24" s="78">
        <v>1217.3699999999999</v>
      </c>
      <c r="E24" s="212">
        <v>0</v>
      </c>
      <c r="F24" s="78">
        <f t="shared" si="0"/>
        <v>1217.3699999999999</v>
      </c>
    </row>
    <row r="25" spans="1:6" s="42" customFormat="1" ht="42" customHeight="1">
      <c r="A25" s="77"/>
      <c r="B25" s="43"/>
      <c r="C25" s="91" t="s">
        <v>364</v>
      </c>
      <c r="D25" s="78">
        <f t="shared" ref="D25:F26" si="1">D26</f>
        <v>0</v>
      </c>
      <c r="E25" s="212">
        <f t="shared" si="1"/>
        <v>10</v>
      </c>
      <c r="F25" s="78">
        <f t="shared" si="1"/>
        <v>10</v>
      </c>
    </row>
    <row r="26" spans="1:6" s="42" customFormat="1" ht="38.25" customHeight="1">
      <c r="A26" s="83" t="s">
        <v>68</v>
      </c>
      <c r="B26" s="34" t="s">
        <v>359</v>
      </c>
      <c r="C26" s="272" t="s">
        <v>360</v>
      </c>
      <c r="D26" s="92">
        <f t="shared" si="1"/>
        <v>0</v>
      </c>
      <c r="E26" s="92">
        <f t="shared" si="1"/>
        <v>10</v>
      </c>
      <c r="F26" s="92">
        <f t="shared" si="1"/>
        <v>10</v>
      </c>
    </row>
    <row r="27" spans="1:6" s="42" customFormat="1" ht="66.75" customHeight="1">
      <c r="A27" s="77" t="s">
        <v>361</v>
      </c>
      <c r="B27" s="43" t="s">
        <v>362</v>
      </c>
      <c r="C27" s="91" t="s">
        <v>363</v>
      </c>
      <c r="D27" s="78">
        <v>0</v>
      </c>
      <c r="E27" s="212">
        <v>10</v>
      </c>
      <c r="F27" s="78">
        <f>D27+E27</f>
        <v>10</v>
      </c>
    </row>
    <row r="28" spans="1:6" s="45" customFormat="1" ht="21.75" customHeight="1">
      <c r="A28" s="83" t="s">
        <v>68</v>
      </c>
      <c r="B28" s="34" t="s">
        <v>34</v>
      </c>
      <c r="C28" s="84" t="s">
        <v>169</v>
      </c>
      <c r="D28" s="85">
        <v>3911.78</v>
      </c>
      <c r="E28" s="213">
        <f>E29</f>
        <v>1482.4</v>
      </c>
      <c r="F28" s="92">
        <f t="shared" si="0"/>
        <v>5394.18</v>
      </c>
    </row>
    <row r="29" spans="1:6" s="46" customFormat="1" ht="37.5">
      <c r="A29" s="77" t="s">
        <v>68</v>
      </c>
      <c r="B29" s="43" t="s">
        <v>170</v>
      </c>
      <c r="C29" s="87" t="s">
        <v>35</v>
      </c>
      <c r="D29" s="88">
        <v>3911.78</v>
      </c>
      <c r="E29" s="88">
        <f>E30+E38+E33</f>
        <v>1482.4</v>
      </c>
      <c r="F29" s="88">
        <f>F30+F38+F33</f>
        <v>5394.18</v>
      </c>
    </row>
    <row r="30" spans="1:6" s="46" customFormat="1" ht="18.75">
      <c r="A30" s="77" t="s">
        <v>68</v>
      </c>
      <c r="B30" s="43" t="s">
        <v>285</v>
      </c>
      <c r="C30" s="87" t="s">
        <v>227</v>
      </c>
      <c r="D30" s="78">
        <v>400</v>
      </c>
      <c r="E30" s="212">
        <f>E31</f>
        <v>550</v>
      </c>
      <c r="F30" s="78">
        <f t="shared" si="0"/>
        <v>950</v>
      </c>
    </row>
    <row r="31" spans="1:6" s="46" customFormat="1" ht="45.75" customHeight="1">
      <c r="A31" s="77" t="s">
        <v>68</v>
      </c>
      <c r="B31" s="43" t="s">
        <v>378</v>
      </c>
      <c r="C31" s="74" t="s">
        <v>78</v>
      </c>
      <c r="D31" s="78">
        <v>400</v>
      </c>
      <c r="E31" s="212">
        <f>E32</f>
        <v>550</v>
      </c>
      <c r="F31" s="78">
        <f t="shared" si="0"/>
        <v>950</v>
      </c>
    </row>
    <row r="32" spans="1:6" s="46" customFormat="1" ht="41.25" customHeight="1">
      <c r="A32" s="43">
        <v>801</v>
      </c>
      <c r="B32" s="43" t="s">
        <v>357</v>
      </c>
      <c r="C32" s="74" t="s">
        <v>358</v>
      </c>
      <c r="D32" s="78">
        <v>400</v>
      </c>
      <c r="E32" s="212">
        <v>550</v>
      </c>
      <c r="F32" s="78">
        <f t="shared" si="0"/>
        <v>950</v>
      </c>
    </row>
    <row r="33" spans="1:7" s="46" customFormat="1" ht="47.25" customHeight="1">
      <c r="A33" s="111" t="s">
        <v>68</v>
      </c>
      <c r="B33" s="43" t="s">
        <v>317</v>
      </c>
      <c r="C33" s="90" t="s">
        <v>318</v>
      </c>
      <c r="D33" s="88">
        <v>1826.78</v>
      </c>
      <c r="E33" s="88">
        <f>E34+E36</f>
        <v>0</v>
      </c>
      <c r="F33" s="88">
        <f>F34+F36</f>
        <v>1826.78</v>
      </c>
    </row>
    <row r="34" spans="1:7" s="46" customFormat="1" ht="45.75" customHeight="1">
      <c r="A34" s="134" t="s">
        <v>68</v>
      </c>
      <c r="B34" s="135" t="s">
        <v>321</v>
      </c>
      <c r="C34" s="90" t="s">
        <v>322</v>
      </c>
      <c r="D34" s="88">
        <v>8.6</v>
      </c>
      <c r="E34" s="212">
        <f>E35</f>
        <v>0</v>
      </c>
      <c r="F34" s="78">
        <f>D34+E34</f>
        <v>8.6</v>
      </c>
    </row>
    <row r="35" spans="1:7" s="46" customFormat="1" ht="81" customHeight="1">
      <c r="A35" s="134" t="s">
        <v>67</v>
      </c>
      <c r="B35" s="260" t="s">
        <v>323</v>
      </c>
      <c r="C35" s="90" t="s">
        <v>324</v>
      </c>
      <c r="D35" s="88">
        <v>8.6</v>
      </c>
      <c r="E35" s="212">
        <v>0</v>
      </c>
      <c r="F35" s="78">
        <f>D35+E35</f>
        <v>8.6</v>
      </c>
    </row>
    <row r="36" spans="1:7" s="46" customFormat="1" ht="45" customHeight="1">
      <c r="A36" s="134" t="s">
        <v>68</v>
      </c>
      <c r="B36" s="135" t="s">
        <v>319</v>
      </c>
      <c r="C36" s="75" t="s">
        <v>320</v>
      </c>
      <c r="D36" s="88">
        <v>1818.18</v>
      </c>
      <c r="E36" s="88">
        <f>E37</f>
        <v>0</v>
      </c>
      <c r="F36" s="78">
        <f>D36+E36</f>
        <v>1818.18</v>
      </c>
    </row>
    <row r="37" spans="1:7" s="46" customFormat="1" ht="48" customHeight="1">
      <c r="A37" s="134">
        <v>801</v>
      </c>
      <c r="B37" s="135" t="s">
        <v>307</v>
      </c>
      <c r="C37" s="75" t="s">
        <v>308</v>
      </c>
      <c r="D37" s="88">
        <v>1818.18</v>
      </c>
      <c r="E37" s="88">
        <v>0</v>
      </c>
      <c r="F37" s="78">
        <f>D37+E37</f>
        <v>1818.18</v>
      </c>
    </row>
    <row r="38" spans="1:7" s="46" customFormat="1" ht="31.5" customHeight="1">
      <c r="A38" s="77" t="s">
        <v>68</v>
      </c>
      <c r="B38" s="99" t="s">
        <v>286</v>
      </c>
      <c r="C38" s="133" t="s">
        <v>185</v>
      </c>
      <c r="D38" s="88">
        <f>1685+D39</f>
        <v>1685</v>
      </c>
      <c r="E38" s="88">
        <f>E41+E39</f>
        <v>932.4</v>
      </c>
      <c r="F38" s="88">
        <f>F41+F39</f>
        <v>2617.4</v>
      </c>
      <c r="G38" s="237"/>
    </row>
    <row r="39" spans="1:7" s="46" customFormat="1" ht="77.25" customHeight="1">
      <c r="A39" s="77" t="s">
        <v>68</v>
      </c>
      <c r="B39" s="99" t="s">
        <v>350</v>
      </c>
      <c r="C39" s="96" t="s">
        <v>351</v>
      </c>
      <c r="D39" s="88">
        <f>D40</f>
        <v>0</v>
      </c>
      <c r="E39" s="88">
        <f>E40</f>
        <v>1011</v>
      </c>
      <c r="F39" s="88">
        <f>F40</f>
        <v>1011</v>
      </c>
      <c r="G39" s="237"/>
    </row>
    <row r="40" spans="1:7" s="46" customFormat="1" ht="84.75" customHeight="1">
      <c r="A40" s="77" t="s">
        <v>67</v>
      </c>
      <c r="B40" s="99" t="s">
        <v>352</v>
      </c>
      <c r="C40" s="96" t="s">
        <v>313</v>
      </c>
      <c r="D40" s="88">
        <v>0</v>
      </c>
      <c r="E40" s="88">
        <v>1011</v>
      </c>
      <c r="F40" s="78">
        <f>D40+E40</f>
        <v>1011</v>
      </c>
      <c r="G40" s="237"/>
    </row>
    <row r="41" spans="1:7" s="46" customFormat="1" ht="63" customHeight="1">
      <c r="A41" s="111" t="s">
        <v>68</v>
      </c>
      <c r="B41" s="43" t="s">
        <v>287</v>
      </c>
      <c r="C41" s="90" t="s">
        <v>186</v>
      </c>
      <c r="D41" s="88">
        <v>1685</v>
      </c>
      <c r="E41" s="88">
        <f>E42</f>
        <v>-78.599999999999994</v>
      </c>
      <c r="F41" s="78">
        <f>F42</f>
        <v>1606.4</v>
      </c>
      <c r="G41" s="237"/>
    </row>
    <row r="42" spans="1:7" s="46" customFormat="1" ht="56.25" customHeight="1">
      <c r="A42" s="134" t="s">
        <v>67</v>
      </c>
      <c r="B42" s="135" t="s">
        <v>284</v>
      </c>
      <c r="C42" s="75" t="s">
        <v>186</v>
      </c>
      <c r="D42" s="88">
        <v>1685</v>
      </c>
      <c r="E42" s="88">
        <v>-78.599999999999994</v>
      </c>
      <c r="F42" s="78">
        <f>D42+E42</f>
        <v>1606.4</v>
      </c>
      <c r="G42" s="237"/>
    </row>
    <row r="43" spans="1:7" s="42" customFormat="1" ht="24.75" customHeight="1">
      <c r="A43" s="34"/>
      <c r="B43" s="34"/>
      <c r="C43" s="84" t="s">
        <v>171</v>
      </c>
      <c r="D43" s="85">
        <v>11313.65</v>
      </c>
      <c r="E43" s="85">
        <f>E28+E6</f>
        <v>1492.4</v>
      </c>
      <c r="F43" s="85">
        <f>F28+F6</f>
        <v>12806.05</v>
      </c>
    </row>
    <row r="44" spans="1:7" s="80" customFormat="1" ht="15">
      <c r="A44" s="120" t="s">
        <v>172</v>
      </c>
      <c r="B44" s="121"/>
      <c r="C44" s="122"/>
      <c r="D44" s="122"/>
      <c r="E44" s="214"/>
      <c r="F44" s="215"/>
    </row>
    <row r="45" spans="1:7" s="35" customFormat="1" ht="39.75" customHeight="1">
      <c r="A45" s="292"/>
      <c r="B45" s="292"/>
      <c r="C45" s="292"/>
      <c r="D45" s="292"/>
      <c r="E45" s="292"/>
      <c r="F45" s="292"/>
    </row>
    <row r="46" spans="1:7" s="35" customFormat="1" ht="33.6" customHeight="1">
      <c r="A46" s="293"/>
      <c r="B46" s="293"/>
      <c r="C46" s="293"/>
      <c r="D46" s="293"/>
      <c r="E46" s="293"/>
      <c r="F46" s="293"/>
    </row>
    <row r="47" spans="1:7" s="35" customFormat="1" ht="18">
      <c r="A47" s="47"/>
      <c r="B47" s="48"/>
      <c r="C47" s="48"/>
      <c r="D47" s="48"/>
      <c r="E47" s="48"/>
      <c r="F47" s="48"/>
    </row>
    <row r="48" spans="1:7" ht="12.75" customHeight="1">
      <c r="A48" s="13"/>
      <c r="B48" s="93"/>
      <c r="C48" s="94"/>
      <c r="D48" s="94"/>
      <c r="E48" s="94"/>
      <c r="F48" s="94"/>
    </row>
    <row r="49" spans="1:6" ht="12.75" customHeight="1">
      <c r="A49" s="13"/>
      <c r="B49" s="94"/>
      <c r="C49" s="94"/>
      <c r="D49" s="94"/>
      <c r="E49" s="94"/>
      <c r="F49" s="94"/>
    </row>
    <row r="50" spans="1:6" ht="12.75" customHeight="1">
      <c r="A50" s="13"/>
      <c r="B50" s="93"/>
      <c r="C50" s="94"/>
      <c r="D50" s="94"/>
      <c r="E50" s="94"/>
      <c r="F50" s="94"/>
    </row>
    <row r="51" spans="1:6">
      <c r="A51" s="13"/>
      <c r="B51" s="94"/>
      <c r="C51" s="94"/>
      <c r="D51" s="94"/>
      <c r="E51" s="94"/>
      <c r="F51" s="94"/>
    </row>
    <row r="52" spans="1:6" ht="26.25" customHeight="1">
      <c r="A52" s="13"/>
      <c r="B52" s="14"/>
      <c r="C52" s="14"/>
      <c r="D52" s="14"/>
      <c r="E52" s="14"/>
      <c r="F52" s="14"/>
    </row>
    <row r="53" spans="1:6">
      <c r="A53" s="13"/>
    </row>
  </sheetData>
  <mergeCells count="4">
    <mergeCell ref="D1:F1"/>
    <mergeCell ref="A45:F45"/>
    <mergeCell ref="A46:F46"/>
    <mergeCell ref="A2:F2"/>
  </mergeCells>
  <phoneticPr fontId="4" type="noConversion"/>
  <pageMargins left="0.62992125984251968" right="0.19685039370078741" top="0.51181102362204722" bottom="0.43307086614173229" header="0.51181102362204722" footer="0.43307086614173229"/>
  <pageSetup paperSize="9" scale="46" pageOrder="overThenDown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 enableFormatConditionsCalculation="0">
    <tabColor indexed="14"/>
  </sheetPr>
  <dimension ref="A1:H63"/>
  <sheetViews>
    <sheetView view="pageBreakPreview" zoomScale="75" zoomScaleNormal="75" workbookViewId="0">
      <selection activeCell="C45" sqref="C45"/>
    </sheetView>
  </sheetViews>
  <sheetFormatPr defaultRowHeight="12.75"/>
  <cols>
    <col min="1" max="1" width="21.5703125" customWidth="1"/>
    <col min="2" max="2" width="33.140625" style="12" customWidth="1"/>
    <col min="3" max="3" width="72.7109375" style="12" customWidth="1"/>
    <col min="4" max="4" width="10.85546875" style="12" hidden="1" customWidth="1"/>
    <col min="5" max="5" width="15.42578125" style="15" customWidth="1"/>
    <col min="6" max="6" width="16.7109375" style="15" customWidth="1"/>
    <col min="7" max="7" width="19.140625" style="12" customWidth="1"/>
    <col min="8" max="8" width="10" bestFit="1" customWidth="1"/>
  </cols>
  <sheetData>
    <row r="1" spans="1:8" s="5" customFormat="1" ht="114" customHeight="1">
      <c r="B1" s="9"/>
      <c r="C1" s="9"/>
      <c r="D1" s="9"/>
      <c r="E1" s="10"/>
      <c r="F1" s="283" t="s">
        <v>326</v>
      </c>
      <c r="G1" s="283"/>
    </row>
    <row r="2" spans="1:8" s="42" customFormat="1" ht="45" customHeight="1">
      <c r="A2" s="273" t="s">
        <v>327</v>
      </c>
      <c r="B2" s="294"/>
      <c r="C2" s="294"/>
      <c r="D2" s="294"/>
      <c r="E2" s="294"/>
      <c r="F2" s="294"/>
      <c r="G2" s="294"/>
    </row>
    <row r="3" spans="1:8" s="42" customFormat="1" ht="45" customHeight="1">
      <c r="A3" s="198"/>
      <c r="B3" s="37"/>
      <c r="C3" s="37"/>
      <c r="D3" s="37"/>
      <c r="E3" s="37"/>
      <c r="F3" s="37"/>
      <c r="G3" s="210" t="s">
        <v>291</v>
      </c>
    </row>
    <row r="4" spans="1:8" s="42" customFormat="1" ht="61.5" customHeight="1">
      <c r="A4" s="211" t="s">
        <v>18</v>
      </c>
      <c r="B4" s="211" t="s">
        <v>189</v>
      </c>
      <c r="C4" s="211" t="s">
        <v>14</v>
      </c>
      <c r="D4" s="211" t="s">
        <v>329</v>
      </c>
      <c r="E4" s="34" t="s">
        <v>229</v>
      </c>
      <c r="F4" s="34" t="s">
        <v>289</v>
      </c>
      <c r="G4" s="34" t="s">
        <v>328</v>
      </c>
    </row>
    <row r="5" spans="1:8" s="11" customFormat="1" ht="15.75">
      <c r="A5" s="33">
        <v>1</v>
      </c>
      <c r="B5" s="33">
        <v>2</v>
      </c>
      <c r="C5" s="33">
        <v>3</v>
      </c>
      <c r="D5" s="33"/>
      <c r="E5" s="209">
        <v>4</v>
      </c>
      <c r="F5" s="33">
        <v>5</v>
      </c>
      <c r="G5" s="33">
        <v>6</v>
      </c>
    </row>
    <row r="6" spans="1:8" s="42" customFormat="1" ht="18.75">
      <c r="A6" s="83" t="s">
        <v>68</v>
      </c>
      <c r="B6" s="34" t="s">
        <v>19</v>
      </c>
      <c r="C6" s="201" t="s">
        <v>133</v>
      </c>
      <c r="D6" s="85">
        <v>7570</v>
      </c>
      <c r="E6" s="85">
        <f>E7+E40</f>
        <v>10</v>
      </c>
      <c r="F6" s="85">
        <f>F7+F40</f>
        <v>7580</v>
      </c>
      <c r="G6" s="85">
        <f>G7</f>
        <v>7680</v>
      </c>
      <c r="H6" s="263"/>
    </row>
    <row r="7" spans="1:8" s="42" customFormat="1" ht="18.75">
      <c r="A7" s="86"/>
      <c r="B7" s="34"/>
      <c r="C7" s="202" t="s">
        <v>134</v>
      </c>
      <c r="D7" s="88">
        <v>7570</v>
      </c>
      <c r="E7" s="88">
        <f>E8+E17+E20</f>
        <v>0</v>
      </c>
      <c r="F7" s="88">
        <f>F8+F17+F20</f>
        <v>7570</v>
      </c>
      <c r="G7" s="88">
        <f>G8+G17+G20+G40</f>
        <v>7680</v>
      </c>
    </row>
    <row r="8" spans="1:8" s="42" customFormat="1" ht="18.75">
      <c r="A8" s="77" t="s">
        <v>68</v>
      </c>
      <c r="B8" s="89" t="s">
        <v>20</v>
      </c>
      <c r="C8" s="202" t="s">
        <v>21</v>
      </c>
      <c r="D8" s="88">
        <v>1774.02</v>
      </c>
      <c r="E8" s="88">
        <f>E9+E10+E11</f>
        <v>0</v>
      </c>
      <c r="F8" s="88">
        <f>F9+F10+F11</f>
        <v>1774.02</v>
      </c>
      <c r="G8" s="88">
        <f>G9+G10+G11</f>
        <v>1784.02</v>
      </c>
    </row>
    <row r="9" spans="1:8" s="42" customFormat="1" ht="104.25" customHeight="1">
      <c r="A9" s="43">
        <v>182</v>
      </c>
      <c r="B9" s="89" t="s">
        <v>135</v>
      </c>
      <c r="C9" s="203" t="s">
        <v>136</v>
      </c>
      <c r="D9" s="88">
        <v>1753.52</v>
      </c>
      <c r="E9" s="88">
        <v>0</v>
      </c>
      <c r="F9" s="78">
        <f>D9+E9</f>
        <v>1753.52</v>
      </c>
      <c r="G9" s="88">
        <v>1763.52</v>
      </c>
    </row>
    <row r="10" spans="1:8" s="42" customFormat="1" ht="155.25" customHeight="1">
      <c r="A10" s="43">
        <v>182</v>
      </c>
      <c r="B10" s="89" t="s">
        <v>137</v>
      </c>
      <c r="C10" s="199" t="s">
        <v>138</v>
      </c>
      <c r="D10" s="88">
        <v>8.5</v>
      </c>
      <c r="E10" s="88">
        <v>0</v>
      </c>
      <c r="F10" s="78">
        <f>D10+E10</f>
        <v>8.5</v>
      </c>
      <c r="G10" s="88">
        <v>8.5</v>
      </c>
    </row>
    <row r="11" spans="1:8" s="42" customFormat="1" ht="56.25">
      <c r="A11" s="43">
        <v>182</v>
      </c>
      <c r="B11" s="89" t="s">
        <v>139</v>
      </c>
      <c r="C11" s="199" t="s">
        <v>140</v>
      </c>
      <c r="D11" s="88">
        <v>12</v>
      </c>
      <c r="E11" s="88">
        <v>0</v>
      </c>
      <c r="F11" s="78">
        <f>D11+E11</f>
        <v>12</v>
      </c>
      <c r="G11" s="88">
        <v>12</v>
      </c>
    </row>
    <row r="12" spans="1:8" s="42" customFormat="1" ht="37.5" hidden="1">
      <c r="A12" s="77" t="s">
        <v>69</v>
      </c>
      <c r="B12" s="89" t="s">
        <v>61</v>
      </c>
      <c r="C12" s="202" t="s">
        <v>22</v>
      </c>
      <c r="D12" s="88"/>
      <c r="E12" s="88">
        <f>E16+E15+E14+E13</f>
        <v>0</v>
      </c>
      <c r="F12" s="78"/>
      <c r="G12" s="88"/>
    </row>
    <row r="13" spans="1:8" s="42" customFormat="1" ht="37.5" hidden="1">
      <c r="A13" s="43">
        <v>100</v>
      </c>
      <c r="B13" s="89" t="s">
        <v>70</v>
      </c>
      <c r="C13" s="204" t="s">
        <v>141</v>
      </c>
      <c r="D13" s="78"/>
      <c r="E13" s="43">
        <v>0</v>
      </c>
      <c r="F13" s="78"/>
      <c r="G13" s="78"/>
    </row>
    <row r="14" spans="1:8" s="42" customFormat="1" ht="75" hidden="1">
      <c r="A14" s="43">
        <v>100</v>
      </c>
      <c r="B14" s="89" t="s">
        <v>71</v>
      </c>
      <c r="C14" s="204" t="s">
        <v>142</v>
      </c>
      <c r="D14" s="78"/>
      <c r="E14" s="43">
        <v>0</v>
      </c>
      <c r="F14" s="78"/>
      <c r="G14" s="78"/>
    </row>
    <row r="15" spans="1:8" s="42" customFormat="1" ht="56.25" hidden="1">
      <c r="A15" s="43">
        <v>100</v>
      </c>
      <c r="B15" s="89" t="s">
        <v>72</v>
      </c>
      <c r="C15" s="204" t="s">
        <v>143</v>
      </c>
      <c r="D15" s="78"/>
      <c r="E15" s="88">
        <v>0</v>
      </c>
      <c r="F15" s="78"/>
      <c r="G15" s="78"/>
    </row>
    <row r="16" spans="1:8" s="42" customFormat="1" ht="56.25" hidden="1">
      <c r="A16" s="43">
        <v>100</v>
      </c>
      <c r="B16" s="89" t="s">
        <v>73</v>
      </c>
      <c r="C16" s="204" t="s">
        <v>143</v>
      </c>
      <c r="D16" s="78"/>
      <c r="E16" s="43">
        <v>0</v>
      </c>
      <c r="F16" s="78"/>
      <c r="G16" s="78"/>
    </row>
    <row r="17" spans="1:7" s="44" customFormat="1" ht="18.75">
      <c r="A17" s="83" t="s">
        <v>68</v>
      </c>
      <c r="B17" s="34" t="s">
        <v>23</v>
      </c>
      <c r="C17" s="201" t="s">
        <v>24</v>
      </c>
      <c r="D17" s="85">
        <v>146.84</v>
      </c>
      <c r="E17" s="85">
        <f t="shared" ref="E17:G18" si="0">E18</f>
        <v>0</v>
      </c>
      <c r="F17" s="92">
        <f t="shared" si="0"/>
        <v>146.84</v>
      </c>
      <c r="G17" s="85">
        <f t="shared" si="0"/>
        <v>146.84</v>
      </c>
    </row>
    <row r="18" spans="1:7" s="42" customFormat="1" ht="18.75">
      <c r="A18" s="77" t="s">
        <v>74</v>
      </c>
      <c r="B18" s="43" t="s">
        <v>25</v>
      </c>
      <c r="C18" s="202" t="s">
        <v>26</v>
      </c>
      <c r="D18" s="88">
        <v>146.84</v>
      </c>
      <c r="E18" s="88">
        <f t="shared" si="0"/>
        <v>0</v>
      </c>
      <c r="F18" s="78">
        <f t="shared" si="0"/>
        <v>146.84</v>
      </c>
      <c r="G18" s="88">
        <f t="shared" si="0"/>
        <v>146.84</v>
      </c>
    </row>
    <row r="19" spans="1:7" s="42" customFormat="1" ht="18.75">
      <c r="A19" s="43">
        <v>182</v>
      </c>
      <c r="B19" s="43" t="s">
        <v>144</v>
      </c>
      <c r="C19" s="202" t="s">
        <v>26</v>
      </c>
      <c r="D19" s="88">
        <v>146.84</v>
      </c>
      <c r="E19" s="88">
        <v>0</v>
      </c>
      <c r="F19" s="78">
        <f>D19+E19</f>
        <v>146.84</v>
      </c>
      <c r="G19" s="88">
        <v>146.84</v>
      </c>
    </row>
    <row r="20" spans="1:7" s="44" customFormat="1" ht="18.75">
      <c r="A20" s="83" t="s">
        <v>68</v>
      </c>
      <c r="B20" s="34" t="s">
        <v>27</v>
      </c>
      <c r="C20" s="201" t="s">
        <v>28</v>
      </c>
      <c r="D20" s="85">
        <v>5649.14</v>
      </c>
      <c r="E20" s="85">
        <f>E21+E23</f>
        <v>0</v>
      </c>
      <c r="F20" s="85">
        <f>F21+F23</f>
        <v>5649.14</v>
      </c>
      <c r="G20" s="85">
        <f>G21+G23</f>
        <v>5739.14</v>
      </c>
    </row>
    <row r="21" spans="1:7" s="44" customFormat="1" ht="18.75">
      <c r="A21" s="77" t="s">
        <v>74</v>
      </c>
      <c r="B21" s="43" t="s">
        <v>145</v>
      </c>
      <c r="C21" s="202" t="s">
        <v>146</v>
      </c>
      <c r="D21" s="88">
        <v>2027.36</v>
      </c>
      <c r="E21" s="88">
        <f>E22</f>
        <v>0</v>
      </c>
      <c r="F21" s="78">
        <f>F22</f>
        <v>2027.36</v>
      </c>
      <c r="G21" s="88">
        <f>G22</f>
        <v>2097.36</v>
      </c>
    </row>
    <row r="22" spans="1:7" s="44" customFormat="1" ht="56.25">
      <c r="A22" s="43">
        <v>182</v>
      </c>
      <c r="B22" s="43" t="s">
        <v>147</v>
      </c>
      <c r="C22" s="204" t="s">
        <v>148</v>
      </c>
      <c r="D22" s="88">
        <v>2027.36</v>
      </c>
      <c r="E22" s="88">
        <v>0</v>
      </c>
      <c r="F22" s="78">
        <f>D22+E22</f>
        <v>2027.36</v>
      </c>
      <c r="G22" s="88">
        <v>2097.36</v>
      </c>
    </row>
    <row r="23" spans="1:7" s="42" customFormat="1" ht="18.75">
      <c r="A23" s="77" t="s">
        <v>74</v>
      </c>
      <c r="B23" s="43" t="s">
        <v>149</v>
      </c>
      <c r="C23" s="202" t="s">
        <v>150</v>
      </c>
      <c r="D23" s="88">
        <v>3621.78</v>
      </c>
      <c r="E23" s="88">
        <f>E24+E25</f>
        <v>0</v>
      </c>
      <c r="F23" s="88">
        <f>F24+F25</f>
        <v>3621.78</v>
      </c>
      <c r="G23" s="88">
        <f>G24+G25</f>
        <v>3641.78</v>
      </c>
    </row>
    <row r="24" spans="1:7" s="42" customFormat="1" ht="51" customHeight="1">
      <c r="A24" s="77" t="s">
        <v>74</v>
      </c>
      <c r="B24" s="43" t="s">
        <v>190</v>
      </c>
      <c r="C24" s="199" t="s">
        <v>191</v>
      </c>
      <c r="D24" s="88">
        <v>2392.5100000000002</v>
      </c>
      <c r="E24" s="88">
        <v>0</v>
      </c>
      <c r="F24" s="78">
        <f>D24+E24</f>
        <v>2392.5100000000002</v>
      </c>
      <c r="G24" s="88">
        <v>2392.5100000000002</v>
      </c>
    </row>
    <row r="25" spans="1:7" s="42" customFormat="1" ht="50.25" customHeight="1">
      <c r="A25" s="77" t="s">
        <v>74</v>
      </c>
      <c r="B25" s="43" t="s">
        <v>187</v>
      </c>
      <c r="C25" s="204" t="s">
        <v>188</v>
      </c>
      <c r="D25" s="88">
        <v>1229.27</v>
      </c>
      <c r="E25" s="88">
        <v>0</v>
      </c>
      <c r="F25" s="78">
        <f>D25+E25</f>
        <v>1229.27</v>
      </c>
      <c r="G25" s="88">
        <v>1249.27</v>
      </c>
    </row>
    <row r="26" spans="1:7" s="42" customFormat="1" ht="16.5" hidden="1" customHeight="1">
      <c r="A26" s="77"/>
      <c r="B26" s="43"/>
      <c r="C26" s="202" t="s">
        <v>29</v>
      </c>
      <c r="D26" s="88"/>
      <c r="E26" s="88">
        <f>E27+E33+E37</f>
        <v>0</v>
      </c>
      <c r="F26" s="78"/>
      <c r="G26" s="88"/>
    </row>
    <row r="27" spans="1:7" s="44" customFormat="1" ht="37.5" hidden="1">
      <c r="A27" s="83" t="s">
        <v>68</v>
      </c>
      <c r="B27" s="34" t="s">
        <v>30</v>
      </c>
      <c r="C27" s="201" t="s">
        <v>31</v>
      </c>
      <c r="D27" s="85"/>
      <c r="E27" s="85">
        <f>E28</f>
        <v>0</v>
      </c>
      <c r="F27" s="92"/>
      <c r="G27" s="85"/>
    </row>
    <row r="28" spans="1:7" s="42" customFormat="1" ht="112.5" hidden="1">
      <c r="A28" s="77" t="s">
        <v>68</v>
      </c>
      <c r="B28" s="43" t="s">
        <v>75</v>
      </c>
      <c r="C28" s="199" t="s">
        <v>151</v>
      </c>
      <c r="D28" s="88"/>
      <c r="E28" s="88">
        <v>0</v>
      </c>
      <c r="F28" s="78"/>
      <c r="G28" s="88"/>
    </row>
    <row r="29" spans="1:7" s="42" customFormat="1" ht="93.75" hidden="1">
      <c r="A29" s="77" t="s">
        <v>68</v>
      </c>
      <c r="B29" s="43" t="s">
        <v>152</v>
      </c>
      <c r="C29" s="205" t="s">
        <v>153</v>
      </c>
      <c r="D29" s="88"/>
      <c r="E29" s="88">
        <v>0</v>
      </c>
      <c r="F29" s="78"/>
      <c r="G29" s="88"/>
    </row>
    <row r="30" spans="1:7" s="42" customFormat="1" ht="130.5" hidden="1" customHeight="1">
      <c r="A30" s="77" t="s">
        <v>154</v>
      </c>
      <c r="B30" s="43" t="s">
        <v>155</v>
      </c>
      <c r="C30" s="199" t="s">
        <v>156</v>
      </c>
      <c r="D30" s="88"/>
      <c r="E30" s="88">
        <v>0</v>
      </c>
      <c r="F30" s="78"/>
      <c r="G30" s="88"/>
    </row>
    <row r="31" spans="1:7" s="42" customFormat="1" ht="112.5" hidden="1">
      <c r="A31" s="77" t="s">
        <v>68</v>
      </c>
      <c r="B31" s="43" t="s">
        <v>157</v>
      </c>
      <c r="C31" s="203" t="s">
        <v>158</v>
      </c>
      <c r="D31" s="88"/>
      <c r="E31" s="88">
        <v>0</v>
      </c>
      <c r="F31" s="78"/>
      <c r="G31" s="88"/>
    </row>
    <row r="32" spans="1:7" s="42" customFormat="1" ht="75" hidden="1">
      <c r="A32" s="77" t="s">
        <v>67</v>
      </c>
      <c r="B32" s="43" t="s">
        <v>159</v>
      </c>
      <c r="C32" s="199" t="s">
        <v>160</v>
      </c>
      <c r="D32" s="88"/>
      <c r="E32" s="88">
        <v>0</v>
      </c>
      <c r="F32" s="78"/>
      <c r="G32" s="88"/>
    </row>
    <row r="33" spans="1:7" s="44" customFormat="1" ht="37.5" hidden="1">
      <c r="A33" s="77" t="s">
        <v>68</v>
      </c>
      <c r="B33" s="34" t="s">
        <v>32</v>
      </c>
      <c r="C33" s="206" t="s">
        <v>161</v>
      </c>
      <c r="D33" s="92"/>
      <c r="E33" s="85">
        <f>E34</f>
        <v>0</v>
      </c>
      <c r="F33" s="92"/>
      <c r="G33" s="92"/>
    </row>
    <row r="34" spans="1:7" s="42" customFormat="1" ht="18.75" hidden="1">
      <c r="A34" s="77" t="s">
        <v>68</v>
      </c>
      <c r="B34" s="43" t="s">
        <v>76</v>
      </c>
      <c r="C34" s="207" t="s">
        <v>77</v>
      </c>
      <c r="D34" s="88"/>
      <c r="E34" s="88">
        <f>E35</f>
        <v>0</v>
      </c>
      <c r="F34" s="78"/>
      <c r="G34" s="88"/>
    </row>
    <row r="35" spans="1:7" s="42" customFormat="1" ht="18.75" hidden="1">
      <c r="A35" s="77" t="s">
        <v>68</v>
      </c>
      <c r="B35" s="43" t="s">
        <v>162</v>
      </c>
      <c r="C35" s="208" t="s">
        <v>163</v>
      </c>
      <c r="D35" s="88"/>
      <c r="E35" s="88">
        <f>E36</f>
        <v>0</v>
      </c>
      <c r="F35" s="78"/>
      <c r="G35" s="88"/>
    </row>
    <row r="36" spans="1:7" s="42" customFormat="1" ht="37.5" hidden="1">
      <c r="A36" s="77" t="s">
        <v>67</v>
      </c>
      <c r="B36" s="43" t="s">
        <v>128</v>
      </c>
      <c r="C36" s="199" t="s">
        <v>129</v>
      </c>
      <c r="D36" s="88"/>
      <c r="E36" s="88">
        <v>0</v>
      </c>
      <c r="F36" s="78"/>
      <c r="G36" s="88"/>
    </row>
    <row r="37" spans="1:7" s="44" customFormat="1" ht="37.5" hidden="1">
      <c r="A37" s="77" t="s">
        <v>68</v>
      </c>
      <c r="B37" s="34" t="s">
        <v>164</v>
      </c>
      <c r="C37" s="201" t="s">
        <v>33</v>
      </c>
      <c r="D37" s="92"/>
      <c r="E37" s="85">
        <f>E38</f>
        <v>0</v>
      </c>
      <c r="F37" s="92"/>
      <c r="G37" s="92"/>
    </row>
    <row r="38" spans="1:7" s="42" customFormat="1" ht="75" hidden="1">
      <c r="A38" s="77" t="s">
        <v>68</v>
      </c>
      <c r="B38" s="43" t="s">
        <v>165</v>
      </c>
      <c r="C38" s="199" t="s">
        <v>166</v>
      </c>
      <c r="D38" s="88"/>
      <c r="E38" s="88">
        <f>E39</f>
        <v>0</v>
      </c>
      <c r="F38" s="78"/>
      <c r="G38" s="88"/>
    </row>
    <row r="39" spans="1:7" s="42" customFormat="1" ht="56.25" hidden="1">
      <c r="A39" s="77" t="s">
        <v>154</v>
      </c>
      <c r="B39" s="43" t="s">
        <v>167</v>
      </c>
      <c r="C39" s="199" t="s">
        <v>168</v>
      </c>
      <c r="D39" s="88"/>
      <c r="E39" s="88">
        <v>0</v>
      </c>
      <c r="F39" s="78"/>
      <c r="G39" s="88"/>
    </row>
    <row r="40" spans="1:7" s="42" customFormat="1" ht="18.75">
      <c r="A40" s="77"/>
      <c r="B40" s="43"/>
      <c r="C40" s="91" t="s">
        <v>364</v>
      </c>
      <c r="D40" s="78">
        <f t="shared" ref="D40:G41" si="1">D41</f>
        <v>0</v>
      </c>
      <c r="E40" s="78">
        <f t="shared" si="1"/>
        <v>10</v>
      </c>
      <c r="F40" s="78">
        <f t="shared" si="1"/>
        <v>10</v>
      </c>
      <c r="G40" s="78">
        <f t="shared" si="1"/>
        <v>10</v>
      </c>
    </row>
    <row r="41" spans="1:7" s="42" customFormat="1" ht="18.75">
      <c r="A41" s="83" t="s">
        <v>68</v>
      </c>
      <c r="B41" s="34" t="s">
        <v>359</v>
      </c>
      <c r="C41" s="272" t="s">
        <v>360</v>
      </c>
      <c r="D41" s="92">
        <f t="shared" si="1"/>
        <v>0</v>
      </c>
      <c r="E41" s="92">
        <f t="shared" si="1"/>
        <v>10</v>
      </c>
      <c r="F41" s="92">
        <f t="shared" si="1"/>
        <v>10</v>
      </c>
      <c r="G41" s="92">
        <f t="shared" si="1"/>
        <v>10</v>
      </c>
    </row>
    <row r="42" spans="1:7" s="42" customFormat="1" ht="75">
      <c r="A42" s="77" t="s">
        <v>361</v>
      </c>
      <c r="B42" s="43" t="s">
        <v>362</v>
      </c>
      <c r="C42" s="91" t="s">
        <v>363</v>
      </c>
      <c r="D42" s="78">
        <v>0</v>
      </c>
      <c r="E42" s="88">
        <v>10</v>
      </c>
      <c r="F42" s="78">
        <f>D42+E42</f>
        <v>10</v>
      </c>
      <c r="G42" s="88">
        <v>10</v>
      </c>
    </row>
    <row r="43" spans="1:7" s="45" customFormat="1" ht="18.75">
      <c r="A43" s="77" t="s">
        <v>68</v>
      </c>
      <c r="B43" s="34" t="s">
        <v>34</v>
      </c>
      <c r="C43" s="201" t="s">
        <v>169</v>
      </c>
      <c r="D43" s="92">
        <v>4241.8</v>
      </c>
      <c r="E43" s="92">
        <f>E44</f>
        <v>-711</v>
      </c>
      <c r="F43" s="92">
        <f>F44</f>
        <v>3530.8</v>
      </c>
      <c r="G43" s="92">
        <f>G44</f>
        <v>3530.8</v>
      </c>
    </row>
    <row r="44" spans="1:7" s="46" customFormat="1" ht="37.5">
      <c r="A44" s="77" t="s">
        <v>68</v>
      </c>
      <c r="B44" s="34" t="s">
        <v>170</v>
      </c>
      <c r="C44" s="201" t="s">
        <v>35</v>
      </c>
      <c r="D44" s="92">
        <v>4241.8</v>
      </c>
      <c r="E44" s="92">
        <f>E45+E51+E48</f>
        <v>-711</v>
      </c>
      <c r="F44" s="92">
        <f>F45+F51+F48</f>
        <v>3530.8</v>
      </c>
      <c r="G44" s="92">
        <f>G45+G51+G48</f>
        <v>3530.8</v>
      </c>
    </row>
    <row r="45" spans="1:7" s="46" customFormat="1" ht="37.5">
      <c r="A45" s="77" t="s">
        <v>68</v>
      </c>
      <c r="B45" s="43" t="s">
        <v>285</v>
      </c>
      <c r="C45" s="202" t="s">
        <v>227</v>
      </c>
      <c r="D45" s="78">
        <v>400</v>
      </c>
      <c r="E45" s="88">
        <f t="shared" ref="E45:G46" si="2">E46</f>
        <v>550</v>
      </c>
      <c r="F45" s="78">
        <f t="shared" si="2"/>
        <v>950</v>
      </c>
      <c r="G45" s="88">
        <f t="shared" si="2"/>
        <v>950</v>
      </c>
    </row>
    <row r="46" spans="1:7" s="46" customFormat="1" ht="18.75">
      <c r="A46" s="77" t="s">
        <v>68</v>
      </c>
      <c r="B46" s="43" t="s">
        <v>378</v>
      </c>
      <c r="C46" s="199" t="s">
        <v>78</v>
      </c>
      <c r="D46" s="78">
        <v>400</v>
      </c>
      <c r="E46" s="88">
        <f t="shared" si="2"/>
        <v>550</v>
      </c>
      <c r="F46" s="78">
        <f t="shared" si="2"/>
        <v>950</v>
      </c>
      <c r="G46" s="88">
        <f t="shared" si="2"/>
        <v>950</v>
      </c>
    </row>
    <row r="47" spans="1:7" s="46" customFormat="1" ht="54.75" customHeight="1">
      <c r="A47" s="99">
        <v>801</v>
      </c>
      <c r="B47" s="99" t="s">
        <v>357</v>
      </c>
      <c r="C47" s="269" t="s">
        <v>358</v>
      </c>
      <c r="D47" s="78">
        <v>400</v>
      </c>
      <c r="E47" s="88">
        <v>550</v>
      </c>
      <c r="F47" s="78">
        <f>D47+E47</f>
        <v>950</v>
      </c>
      <c r="G47" s="88">
        <f>F47</f>
        <v>950</v>
      </c>
    </row>
    <row r="48" spans="1:7" s="46" customFormat="1" ht="45.75" customHeight="1">
      <c r="A48" s="98">
        <v>801</v>
      </c>
      <c r="B48" s="99" t="s">
        <v>317</v>
      </c>
      <c r="C48" s="270" t="s">
        <v>318</v>
      </c>
      <c r="D48" s="78">
        <v>2580.8000000000002</v>
      </c>
      <c r="E48" s="88">
        <f t="shared" ref="E48:G49" si="3">E49</f>
        <v>0</v>
      </c>
      <c r="F48" s="88">
        <f t="shared" si="3"/>
        <v>2580.8000000000002</v>
      </c>
      <c r="G48" s="88">
        <f t="shared" si="3"/>
        <v>2580.8000000000002</v>
      </c>
    </row>
    <row r="49" spans="1:7" s="46" customFormat="1" ht="34.5" customHeight="1">
      <c r="A49" s="134">
        <v>801</v>
      </c>
      <c r="B49" s="135" t="s">
        <v>319</v>
      </c>
      <c r="C49" s="127" t="s">
        <v>320</v>
      </c>
      <c r="D49" s="78">
        <v>2580.8000000000002</v>
      </c>
      <c r="E49" s="88">
        <f t="shared" si="3"/>
        <v>0</v>
      </c>
      <c r="F49" s="78">
        <f t="shared" si="3"/>
        <v>2580.8000000000002</v>
      </c>
      <c r="G49" s="78">
        <f t="shared" si="3"/>
        <v>2580.8000000000002</v>
      </c>
    </row>
    <row r="50" spans="1:7" s="46" customFormat="1" ht="39" customHeight="1">
      <c r="A50" s="134">
        <v>801</v>
      </c>
      <c r="B50" s="135" t="s">
        <v>307</v>
      </c>
      <c r="C50" s="75" t="s">
        <v>308</v>
      </c>
      <c r="D50" s="78">
        <v>2580.8000000000002</v>
      </c>
      <c r="E50" s="88">
        <v>0</v>
      </c>
      <c r="F50" s="78">
        <f>D50+E50</f>
        <v>2580.8000000000002</v>
      </c>
      <c r="G50" s="88">
        <v>2580.8000000000002</v>
      </c>
    </row>
    <row r="51" spans="1:7" s="46" customFormat="1" ht="41.25" customHeight="1">
      <c r="A51" s="77" t="s">
        <v>68</v>
      </c>
      <c r="B51" s="99" t="s">
        <v>286</v>
      </c>
      <c r="C51" s="133" t="s">
        <v>185</v>
      </c>
      <c r="D51" s="88">
        <v>1261</v>
      </c>
      <c r="E51" s="88">
        <f t="shared" ref="E51:G52" si="4">E52</f>
        <v>-1261</v>
      </c>
      <c r="F51" s="78">
        <f t="shared" si="4"/>
        <v>0</v>
      </c>
      <c r="G51" s="78">
        <f t="shared" si="4"/>
        <v>0</v>
      </c>
    </row>
    <row r="52" spans="1:7" s="46" customFormat="1" ht="64.5" customHeight="1">
      <c r="A52" s="111" t="s">
        <v>68</v>
      </c>
      <c r="B52" s="43" t="s">
        <v>287</v>
      </c>
      <c r="C52" s="90" t="s">
        <v>186</v>
      </c>
      <c r="D52" s="88">
        <v>1261</v>
      </c>
      <c r="E52" s="88">
        <f t="shared" si="4"/>
        <v>-1261</v>
      </c>
      <c r="F52" s="78">
        <f t="shared" si="4"/>
        <v>0</v>
      </c>
      <c r="G52" s="78">
        <f t="shared" si="4"/>
        <v>0</v>
      </c>
    </row>
    <row r="53" spans="1:7" s="46" customFormat="1" ht="63.75" customHeight="1">
      <c r="A53" s="111" t="s">
        <v>67</v>
      </c>
      <c r="B53" s="43" t="s">
        <v>284</v>
      </c>
      <c r="C53" s="75" t="s">
        <v>186</v>
      </c>
      <c r="D53" s="88">
        <v>1261</v>
      </c>
      <c r="E53" s="88">
        <v>-1261</v>
      </c>
      <c r="F53" s="78">
        <f>D53+E53</f>
        <v>0</v>
      </c>
      <c r="G53" s="78">
        <v>0</v>
      </c>
    </row>
    <row r="54" spans="1:7" s="42" customFormat="1" ht="18.75">
      <c r="A54" s="34"/>
      <c r="B54" s="34"/>
      <c r="C54" s="84" t="s">
        <v>171</v>
      </c>
      <c r="D54" s="85">
        <v>11811.8</v>
      </c>
      <c r="E54" s="85">
        <f>E6+E43</f>
        <v>-701</v>
      </c>
      <c r="F54" s="85">
        <f>F6+F43</f>
        <v>11110.8</v>
      </c>
      <c r="G54" s="85">
        <f>G6+G43</f>
        <v>11210.8</v>
      </c>
    </row>
    <row r="55" spans="1:7" s="35" customFormat="1" ht="39.75" customHeight="1">
      <c r="A55" s="292"/>
      <c r="B55" s="292"/>
      <c r="C55" s="292"/>
      <c r="D55" s="292"/>
      <c r="E55" s="292"/>
      <c r="F55" s="292"/>
      <c r="G55" s="292"/>
    </row>
    <row r="56" spans="1:7" s="35" customFormat="1" ht="33.6" customHeight="1">
      <c r="A56" s="293"/>
      <c r="B56" s="293"/>
      <c r="C56" s="293"/>
      <c r="D56" s="293"/>
      <c r="E56" s="293"/>
      <c r="F56" s="293"/>
      <c r="G56" s="37"/>
    </row>
    <row r="57" spans="1:7" s="35" customFormat="1" ht="18">
      <c r="A57" s="47"/>
      <c r="B57" s="48"/>
      <c r="C57" s="48"/>
      <c r="D57" s="48"/>
      <c r="E57" s="48"/>
      <c r="F57" s="48"/>
      <c r="G57" s="37"/>
    </row>
    <row r="58" spans="1:7" ht="12.75" customHeight="1">
      <c r="A58" s="13"/>
      <c r="B58" s="93"/>
      <c r="C58" s="93"/>
      <c r="D58" s="93"/>
      <c r="E58" s="94"/>
      <c r="F58" s="94"/>
      <c r="G58" s="95"/>
    </row>
    <row r="59" spans="1:7" ht="12.75" customHeight="1">
      <c r="A59" s="13"/>
      <c r="B59" s="94"/>
      <c r="C59" s="94"/>
      <c r="D59" s="94"/>
      <c r="E59" s="94"/>
      <c r="F59" s="94"/>
      <c r="G59" s="95"/>
    </row>
    <row r="60" spans="1:7" ht="12.75" customHeight="1">
      <c r="A60" s="13"/>
      <c r="B60" s="93"/>
      <c r="C60" s="93" t="s">
        <v>218</v>
      </c>
      <c r="D60" s="93"/>
      <c r="E60" s="94"/>
      <c r="F60" s="94"/>
      <c r="G60" s="95"/>
    </row>
    <row r="61" spans="1:7">
      <c r="A61" s="13"/>
      <c r="B61" s="94"/>
      <c r="C61" s="94"/>
      <c r="D61" s="94"/>
      <c r="E61" s="94"/>
      <c r="F61" s="94"/>
      <c r="G61" s="95"/>
    </row>
    <row r="62" spans="1:7" ht="26.25" customHeight="1">
      <c r="A62" s="13"/>
      <c r="B62" s="14"/>
      <c r="C62" s="14"/>
      <c r="D62" s="14"/>
      <c r="E62" s="14"/>
      <c r="F62" s="14"/>
      <c r="G62" s="14"/>
    </row>
    <row r="63" spans="1:7">
      <c r="A63" s="13"/>
    </row>
  </sheetData>
  <mergeCells count="4">
    <mergeCell ref="F1:G1"/>
    <mergeCell ref="A2:G2"/>
    <mergeCell ref="A55:G55"/>
    <mergeCell ref="A56:F56"/>
  </mergeCells>
  <phoneticPr fontId="4" type="noConversion"/>
  <pageMargins left="0.75" right="0.75" top="1" bottom="1" header="0.5" footer="0.5"/>
  <pageSetup paperSize="9" scale="49" orientation="portrait" r:id="rId1"/>
  <headerFooter alignWithMargins="0"/>
  <rowBreaks count="1" manualBreakCount="1">
    <brk id="5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 enableFormatConditionsCalculation="0">
    <tabColor indexed="14"/>
    <pageSetUpPr fitToPage="1"/>
  </sheetPr>
  <dimension ref="A1:G54"/>
  <sheetViews>
    <sheetView view="pageBreakPreview" zoomScaleNormal="90" zoomScaleSheetLayoutView="100" workbookViewId="0">
      <selection activeCell="D17" sqref="D17"/>
    </sheetView>
  </sheetViews>
  <sheetFormatPr defaultRowHeight="12.75"/>
  <cols>
    <col min="1" max="1" width="89.7109375" style="16" customWidth="1"/>
    <col min="2" max="2" width="18.85546875" style="8" customWidth="1"/>
    <col min="3" max="3" width="15.85546875" style="8" hidden="1" customWidth="1"/>
    <col min="4" max="4" width="15.5703125" style="8" customWidth="1"/>
    <col min="5" max="5" width="20.28515625" style="5" customWidth="1"/>
  </cols>
  <sheetData>
    <row r="1" spans="1:7" ht="99.75" customHeight="1">
      <c r="B1" s="296" t="s">
        <v>344</v>
      </c>
      <c r="C1" s="296"/>
      <c r="D1" s="296"/>
      <c r="E1" s="296"/>
    </row>
    <row r="2" spans="1:7" ht="12" customHeight="1">
      <c r="E2" s="19"/>
    </row>
    <row r="3" spans="1:7" ht="64.5" customHeight="1">
      <c r="A3" s="295" t="s">
        <v>345</v>
      </c>
      <c r="B3" s="295"/>
      <c r="C3" s="295"/>
      <c r="D3" s="295"/>
      <c r="E3" s="295"/>
      <c r="F3" s="18"/>
      <c r="G3" s="1"/>
    </row>
    <row r="4" spans="1:7" s="17" customFormat="1" ht="15.75">
      <c r="A4" s="18"/>
      <c r="B4" s="31"/>
      <c r="C4" s="31"/>
      <c r="D4" s="31"/>
      <c r="E4" s="36" t="s">
        <v>60</v>
      </c>
      <c r="F4" s="18"/>
      <c r="G4" s="1"/>
    </row>
    <row r="5" spans="1:7" s="35" customFormat="1" ht="37.5">
      <c r="A5" s="43" t="s">
        <v>40</v>
      </c>
      <c r="B5" s="43" t="s">
        <v>62</v>
      </c>
      <c r="C5" s="43" t="s">
        <v>250</v>
      </c>
      <c r="D5" s="43" t="s">
        <v>229</v>
      </c>
      <c r="E5" s="43" t="s">
        <v>371</v>
      </c>
      <c r="F5" s="59"/>
    </row>
    <row r="6" spans="1:7" s="35" customFormat="1" ht="18.75">
      <c r="A6" s="43">
        <v>1</v>
      </c>
      <c r="B6" s="50">
        <v>2</v>
      </c>
      <c r="C6" s="50"/>
      <c r="D6" s="50"/>
      <c r="E6" s="197">
        <v>3</v>
      </c>
      <c r="F6" s="59"/>
    </row>
    <row r="7" spans="1:7" s="35" customFormat="1" ht="18.75">
      <c r="A7" s="104" t="s">
        <v>79</v>
      </c>
      <c r="B7" s="123" t="s">
        <v>48</v>
      </c>
      <c r="C7" s="131">
        <v>3334.71</v>
      </c>
      <c r="D7" s="131">
        <f>D8+D9+D10</f>
        <v>233.47</v>
      </c>
      <c r="E7" s="131">
        <f>E8+E9+E10</f>
        <v>3568.18</v>
      </c>
      <c r="F7" s="59"/>
    </row>
    <row r="8" spans="1:7" s="35" customFormat="1" ht="37.5">
      <c r="A8" s="74" t="s">
        <v>182</v>
      </c>
      <c r="B8" s="54" t="s">
        <v>183</v>
      </c>
      <c r="C8" s="78">
        <v>634.98</v>
      </c>
      <c r="D8" s="100">
        <v>0</v>
      </c>
      <c r="E8" s="100">
        <f>C8+D8</f>
        <v>634.98</v>
      </c>
      <c r="F8" s="59"/>
    </row>
    <row r="9" spans="1:7" s="35" customFormat="1" ht="56.25">
      <c r="A9" s="74" t="s">
        <v>39</v>
      </c>
      <c r="B9" s="54" t="s">
        <v>49</v>
      </c>
      <c r="C9" s="78">
        <v>2639.73</v>
      </c>
      <c r="D9" s="100">
        <v>233.47</v>
      </c>
      <c r="E9" s="100">
        <f>C9+D9</f>
        <v>2873.2</v>
      </c>
      <c r="F9" s="59"/>
    </row>
    <row r="10" spans="1:7" s="35" customFormat="1" ht="18.75">
      <c r="A10" s="96" t="s">
        <v>3</v>
      </c>
      <c r="B10" s="54" t="s">
        <v>174</v>
      </c>
      <c r="C10" s="78">
        <v>60</v>
      </c>
      <c r="D10" s="100">
        <v>0</v>
      </c>
      <c r="E10" s="100">
        <f>C10+D10</f>
        <v>60</v>
      </c>
      <c r="F10" s="59"/>
    </row>
    <row r="11" spans="1:7" s="35" customFormat="1" ht="18.75">
      <c r="A11" s="145" t="s">
        <v>86</v>
      </c>
      <c r="B11" s="123" t="s">
        <v>50</v>
      </c>
      <c r="C11" s="131">
        <v>65</v>
      </c>
      <c r="D11" s="131">
        <f>D12+D13+D14</f>
        <v>0</v>
      </c>
      <c r="E11" s="131">
        <f>E12+E13+E14</f>
        <v>65</v>
      </c>
      <c r="F11" s="59"/>
    </row>
    <row r="12" spans="1:7" s="35" customFormat="1" ht="37.5">
      <c r="A12" s="75" t="s">
        <v>192</v>
      </c>
      <c r="B12" s="54" t="s">
        <v>208</v>
      </c>
      <c r="C12" s="78">
        <v>40</v>
      </c>
      <c r="D12" s="100">
        <v>0</v>
      </c>
      <c r="E12" s="100">
        <f>C12+D12</f>
        <v>40</v>
      </c>
      <c r="F12" s="59"/>
    </row>
    <row r="13" spans="1:7" s="35" customFormat="1" ht="18.75">
      <c r="A13" s="109" t="s">
        <v>181</v>
      </c>
      <c r="B13" s="54" t="s">
        <v>184</v>
      </c>
      <c r="C13" s="78">
        <v>23</v>
      </c>
      <c r="D13" s="100">
        <v>0</v>
      </c>
      <c r="E13" s="100">
        <f>C13+D13</f>
        <v>23</v>
      </c>
      <c r="F13" s="59"/>
    </row>
    <row r="14" spans="1:7" s="35" customFormat="1" ht="37.5">
      <c r="A14" s="49" t="s">
        <v>113</v>
      </c>
      <c r="B14" s="54" t="s">
        <v>51</v>
      </c>
      <c r="C14" s="78">
        <v>2</v>
      </c>
      <c r="D14" s="100">
        <v>0</v>
      </c>
      <c r="E14" s="100">
        <f>C14+D14</f>
        <v>2</v>
      </c>
      <c r="F14" s="59"/>
    </row>
    <row r="15" spans="1:7" s="35" customFormat="1" ht="18.75">
      <c r="A15" s="146" t="s">
        <v>87</v>
      </c>
      <c r="B15" s="83" t="s">
        <v>52</v>
      </c>
      <c r="C15" s="85">
        <v>265.32</v>
      </c>
      <c r="D15" s="85">
        <f>D16+D17</f>
        <v>745.68000000000006</v>
      </c>
      <c r="E15" s="85">
        <f>E16+E17</f>
        <v>1011</v>
      </c>
      <c r="F15" s="59"/>
    </row>
    <row r="16" spans="1:7" s="35" customFormat="1" ht="18.75">
      <c r="A16" s="76" t="s">
        <v>353</v>
      </c>
      <c r="B16" s="77" t="s">
        <v>377</v>
      </c>
      <c r="C16" s="88">
        <v>0</v>
      </c>
      <c r="D16" s="88">
        <v>1011</v>
      </c>
      <c r="E16" s="88">
        <f>C16+D16</f>
        <v>1011</v>
      </c>
      <c r="F16" s="59"/>
    </row>
    <row r="17" spans="1:6" s="35" customFormat="1" ht="18.75">
      <c r="A17" s="75" t="s">
        <v>193</v>
      </c>
      <c r="B17" s="77" t="s">
        <v>209</v>
      </c>
      <c r="C17" s="78">
        <v>265.32</v>
      </c>
      <c r="D17" s="88">
        <v>-265.32</v>
      </c>
      <c r="E17" s="88">
        <f>C17+D17</f>
        <v>0</v>
      </c>
      <c r="F17" s="59"/>
    </row>
    <row r="18" spans="1:6" s="35" customFormat="1" ht="18.75">
      <c r="A18" s="147" t="s">
        <v>89</v>
      </c>
      <c r="B18" s="83" t="s">
        <v>53</v>
      </c>
      <c r="C18" s="85">
        <v>2830.81</v>
      </c>
      <c r="D18" s="85">
        <f>D19+D20</f>
        <v>194.27</v>
      </c>
      <c r="E18" s="85">
        <f>E19+E20</f>
        <v>3025.08</v>
      </c>
      <c r="F18" s="59"/>
    </row>
    <row r="19" spans="1:6" s="35" customFormat="1" ht="18.75">
      <c r="A19" s="75" t="s">
        <v>91</v>
      </c>
      <c r="B19" s="77" t="s">
        <v>54</v>
      </c>
      <c r="C19" s="78">
        <v>2565.4699999999998</v>
      </c>
      <c r="D19" s="88">
        <v>194.27</v>
      </c>
      <c r="E19" s="88">
        <f>C19+D19</f>
        <v>2759.74</v>
      </c>
      <c r="F19" s="59"/>
    </row>
    <row r="20" spans="1:6" s="35" customFormat="1" ht="18.75">
      <c r="A20" s="75" t="s">
        <v>232</v>
      </c>
      <c r="B20" s="77" t="s">
        <v>233</v>
      </c>
      <c r="C20" s="78">
        <v>265.33999999999997</v>
      </c>
      <c r="D20" s="88">
        <v>0</v>
      </c>
      <c r="E20" s="88">
        <f>C20+D20</f>
        <v>265.33999999999997</v>
      </c>
      <c r="F20" s="59"/>
    </row>
    <row r="21" spans="1:6" s="35" customFormat="1" ht="18.75">
      <c r="A21" s="104" t="s">
        <v>7</v>
      </c>
      <c r="B21" s="83" t="s">
        <v>175</v>
      </c>
      <c r="C21" s="85">
        <v>665.96</v>
      </c>
      <c r="D21" s="85">
        <f>D22</f>
        <v>5.69</v>
      </c>
      <c r="E21" s="85">
        <f>E22</f>
        <v>671.65000000000009</v>
      </c>
      <c r="F21" s="59"/>
    </row>
    <row r="22" spans="1:6" s="35" customFormat="1" ht="18.75">
      <c r="A22" s="74" t="s">
        <v>9</v>
      </c>
      <c r="B22" s="77" t="s">
        <v>176</v>
      </c>
      <c r="C22" s="78">
        <v>665.96</v>
      </c>
      <c r="D22" s="88">
        <v>5.69</v>
      </c>
      <c r="E22" s="88">
        <f>C22+D22</f>
        <v>671.65000000000009</v>
      </c>
      <c r="F22" s="59"/>
    </row>
    <row r="23" spans="1:6" s="35" customFormat="1" ht="18.75">
      <c r="A23" s="147" t="s">
        <v>92</v>
      </c>
      <c r="B23" s="83" t="s">
        <v>55</v>
      </c>
      <c r="C23" s="85">
        <v>4151.8500000000004</v>
      </c>
      <c r="D23" s="85">
        <f>D24</f>
        <v>313.29000000000002</v>
      </c>
      <c r="E23" s="85">
        <f>E24</f>
        <v>4465.1400000000003</v>
      </c>
      <c r="F23" s="59"/>
    </row>
    <row r="24" spans="1:6" s="35" customFormat="1" ht="18.75">
      <c r="A24" s="75" t="s">
        <v>94</v>
      </c>
      <c r="B24" s="77" t="s">
        <v>56</v>
      </c>
      <c r="C24" s="78">
        <v>4151.8500000000004</v>
      </c>
      <c r="D24" s="88">
        <v>313.29000000000002</v>
      </c>
      <c r="E24" s="88">
        <f>C24+D24</f>
        <v>4465.1400000000003</v>
      </c>
      <c r="F24" s="59"/>
    </row>
    <row r="25" spans="1:6" s="35" customFormat="1" ht="18.75">
      <c r="A25" s="297" t="s">
        <v>99</v>
      </c>
      <c r="B25" s="298"/>
      <c r="C25" s="189">
        <v>11313.65</v>
      </c>
      <c r="D25" s="189">
        <f>D7+D11+D15+D18+D21+D23</f>
        <v>1492.4</v>
      </c>
      <c r="E25" s="189">
        <f>E7+E11+E15+E18+E21+E23</f>
        <v>12806.05</v>
      </c>
      <c r="F25" s="59"/>
    </row>
    <row r="26" spans="1:6" s="35" customFormat="1" ht="18.75">
      <c r="A26" s="70"/>
      <c r="B26" s="69"/>
      <c r="C26" s="69"/>
      <c r="D26" s="69"/>
      <c r="E26" s="67"/>
      <c r="F26" s="59"/>
    </row>
    <row r="27" spans="1:6" s="35" customFormat="1" ht="18.75">
      <c r="A27" s="70"/>
      <c r="B27" s="69"/>
      <c r="C27" s="69"/>
      <c r="D27" s="69"/>
      <c r="E27" s="67"/>
      <c r="F27" s="59"/>
    </row>
    <row r="28" spans="1:6" s="35" customFormat="1" ht="18.75">
      <c r="A28" s="70"/>
      <c r="B28" s="69"/>
      <c r="C28" s="69"/>
      <c r="D28" s="69"/>
      <c r="E28" s="67"/>
      <c r="F28" s="59"/>
    </row>
    <row r="29" spans="1:6" s="35" customFormat="1" ht="18.75">
      <c r="A29" s="70"/>
      <c r="B29" s="69"/>
      <c r="C29" s="69"/>
      <c r="D29" s="69"/>
      <c r="E29" s="67"/>
      <c r="F29" s="59"/>
    </row>
    <row r="30" spans="1:6" s="35" customFormat="1" ht="18.75">
      <c r="A30" s="70"/>
      <c r="B30" s="69"/>
      <c r="C30" s="69"/>
      <c r="D30" s="69"/>
      <c r="E30" s="67"/>
      <c r="F30" s="59"/>
    </row>
    <row r="31" spans="1:6" s="35" customFormat="1" ht="18.75">
      <c r="A31" s="70"/>
      <c r="B31" s="69"/>
      <c r="C31" s="69"/>
      <c r="D31" s="69"/>
      <c r="E31" s="67"/>
      <c r="F31" s="59"/>
    </row>
    <row r="32" spans="1:6">
      <c r="A32" s="62"/>
      <c r="B32" s="71"/>
      <c r="C32" s="71"/>
      <c r="D32" s="71"/>
      <c r="E32" s="72"/>
      <c r="F32" s="73"/>
    </row>
    <row r="33" spans="1:6">
      <c r="A33" s="62"/>
      <c r="B33" s="71"/>
      <c r="C33" s="71"/>
      <c r="D33" s="71"/>
      <c r="E33" s="72"/>
      <c r="F33" s="73"/>
    </row>
    <row r="34" spans="1:6">
      <c r="A34" s="62"/>
      <c r="B34" s="71"/>
      <c r="C34" s="71"/>
      <c r="D34" s="71"/>
      <c r="E34" s="72"/>
      <c r="F34" s="73"/>
    </row>
    <row r="35" spans="1:6">
      <c r="A35" s="62"/>
      <c r="B35" s="71"/>
      <c r="C35" s="71"/>
      <c r="D35" s="71"/>
      <c r="E35" s="72"/>
      <c r="F35" s="73"/>
    </row>
    <row r="36" spans="1:6">
      <c r="A36" s="62"/>
      <c r="B36" s="71"/>
      <c r="C36" s="71"/>
      <c r="D36" s="71"/>
      <c r="E36" s="72"/>
      <c r="F36" s="73"/>
    </row>
    <row r="37" spans="1:6">
      <c r="A37" s="62"/>
      <c r="B37" s="71"/>
      <c r="C37" s="71"/>
      <c r="D37" s="71"/>
      <c r="E37" s="72"/>
      <c r="F37" s="73"/>
    </row>
    <row r="38" spans="1:6">
      <c r="A38" s="62"/>
      <c r="B38" s="71"/>
      <c r="C38" s="71"/>
      <c r="D38" s="71"/>
      <c r="E38" s="72"/>
      <c r="F38" s="73"/>
    </row>
    <row r="39" spans="1:6">
      <c r="A39" s="62"/>
      <c r="B39" s="71"/>
      <c r="C39" s="71"/>
      <c r="D39" s="71"/>
      <c r="E39" s="72"/>
      <c r="F39" s="73"/>
    </row>
    <row r="40" spans="1:6">
      <c r="A40" s="62"/>
      <c r="B40" s="71"/>
      <c r="C40" s="71"/>
      <c r="D40" s="71"/>
      <c r="E40" s="72"/>
      <c r="F40" s="73"/>
    </row>
    <row r="41" spans="1:6">
      <c r="A41" s="62"/>
      <c r="B41" s="71"/>
      <c r="C41" s="71"/>
      <c r="D41" s="71"/>
      <c r="E41" s="72"/>
      <c r="F41" s="73"/>
    </row>
    <row r="42" spans="1:6">
      <c r="A42" s="62"/>
      <c r="B42" s="71"/>
      <c r="C42" s="71"/>
      <c r="D42" s="71"/>
      <c r="E42" s="72"/>
      <c r="F42" s="73"/>
    </row>
    <row r="43" spans="1:6">
      <c r="A43" s="62"/>
      <c r="B43" s="71"/>
      <c r="C43" s="71"/>
      <c r="D43" s="71"/>
      <c r="E43" s="72"/>
      <c r="F43" s="73"/>
    </row>
    <row r="44" spans="1:6">
      <c r="A44" s="62"/>
      <c r="B44" s="71"/>
      <c r="C44" s="71"/>
      <c r="D44" s="71"/>
      <c r="E44" s="72"/>
      <c r="F44" s="73"/>
    </row>
    <row r="45" spans="1:6">
      <c r="A45" s="62"/>
      <c r="B45" s="71"/>
      <c r="C45" s="71"/>
      <c r="D45" s="71"/>
      <c r="E45" s="72"/>
      <c r="F45" s="73"/>
    </row>
    <row r="46" spans="1:6">
      <c r="A46" s="62"/>
      <c r="B46" s="71"/>
      <c r="C46" s="71"/>
      <c r="D46" s="71"/>
      <c r="E46" s="72"/>
      <c r="F46" s="73"/>
    </row>
    <row r="47" spans="1:6">
      <c r="A47" s="62"/>
      <c r="B47" s="71"/>
      <c r="C47" s="71"/>
      <c r="D47" s="71"/>
      <c r="E47" s="72"/>
      <c r="F47" s="73"/>
    </row>
    <row r="48" spans="1:6">
      <c r="A48" s="62"/>
      <c r="B48" s="71"/>
      <c r="C48" s="71"/>
      <c r="D48" s="71"/>
      <c r="E48" s="72"/>
      <c r="F48" s="73"/>
    </row>
    <row r="49" spans="1:6">
      <c r="A49" s="62"/>
      <c r="B49" s="71"/>
      <c r="C49" s="71"/>
      <c r="D49" s="71"/>
      <c r="E49" s="72"/>
      <c r="F49" s="73"/>
    </row>
    <row r="50" spans="1:6">
      <c r="A50" s="62"/>
      <c r="B50" s="71"/>
      <c r="C50" s="71"/>
      <c r="D50" s="71"/>
      <c r="E50" s="72"/>
      <c r="F50" s="73"/>
    </row>
    <row r="51" spans="1:6">
      <c r="B51" s="32"/>
      <c r="C51" s="32"/>
      <c r="D51" s="32"/>
    </row>
    <row r="52" spans="1:6">
      <c r="B52" s="32"/>
      <c r="C52" s="32"/>
      <c r="D52" s="32"/>
    </row>
    <row r="53" spans="1:6">
      <c r="B53" s="32"/>
      <c r="C53" s="32"/>
      <c r="D53" s="32"/>
    </row>
    <row r="54" spans="1:6">
      <c r="B54" s="32"/>
      <c r="C54" s="32"/>
      <c r="D54" s="32"/>
    </row>
  </sheetData>
  <mergeCells count="3">
    <mergeCell ref="A3:E3"/>
    <mergeCell ref="B1:E1"/>
    <mergeCell ref="A25:B25"/>
  </mergeCells>
  <phoneticPr fontId="4" type="noConversion"/>
  <pageMargins left="0.74803149606299213" right="0.39370078740157483" top="0.27559055118110237" bottom="0.19685039370078741" header="0.27559055118110237" footer="0.27559055118110237"/>
  <pageSetup paperSize="9" scale="64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 enableFormatConditionsCalculation="0">
    <tabColor indexed="14"/>
  </sheetPr>
  <dimension ref="A1:M121"/>
  <sheetViews>
    <sheetView view="pageBreakPreview" workbookViewId="0">
      <selection activeCell="F18" sqref="F18"/>
    </sheetView>
  </sheetViews>
  <sheetFormatPr defaultRowHeight="12.75"/>
  <cols>
    <col min="1" max="1" width="83.85546875" style="16" customWidth="1"/>
    <col min="2" max="2" width="14" style="8" customWidth="1"/>
    <col min="3" max="3" width="12.85546875" style="8" hidden="1" customWidth="1"/>
    <col min="4" max="5" width="14" style="8" customWidth="1"/>
    <col min="6" max="6" width="14.42578125" style="5" customWidth="1"/>
  </cols>
  <sheetData>
    <row r="1" spans="1:13" ht="99.75" customHeight="1">
      <c r="B1" s="296" t="s">
        <v>347</v>
      </c>
      <c r="C1" s="296"/>
      <c r="D1" s="296"/>
      <c r="E1" s="296"/>
      <c r="F1" s="296"/>
    </row>
    <row r="2" spans="1:13" ht="12" customHeight="1">
      <c r="F2" s="19"/>
    </row>
    <row r="3" spans="1:13" ht="64.5" customHeight="1">
      <c r="A3" s="295" t="s">
        <v>346</v>
      </c>
      <c r="B3" s="295"/>
      <c r="C3" s="295"/>
      <c r="D3" s="295"/>
      <c r="E3" s="295"/>
      <c r="F3" s="295"/>
      <c r="G3" s="18"/>
      <c r="H3" s="1"/>
    </row>
    <row r="4" spans="1:13" s="17" customFormat="1" ht="15.75">
      <c r="A4" s="18"/>
      <c r="B4" s="31"/>
      <c r="C4" s="31"/>
      <c r="D4" s="31"/>
      <c r="E4" s="31"/>
      <c r="F4" s="36" t="s">
        <v>60</v>
      </c>
      <c r="G4" s="18"/>
      <c r="H4" s="1"/>
    </row>
    <row r="5" spans="1:13" s="51" customFormat="1" ht="62.25" customHeight="1">
      <c r="A5" s="43" t="s">
        <v>40</v>
      </c>
      <c r="B5" s="43" t="s">
        <v>62</v>
      </c>
      <c r="C5" s="43" t="s">
        <v>297</v>
      </c>
      <c r="D5" s="43" t="s">
        <v>229</v>
      </c>
      <c r="E5" s="43" t="s">
        <v>289</v>
      </c>
      <c r="F5" s="43" t="s">
        <v>328</v>
      </c>
    </row>
    <row r="6" spans="1:13" s="51" customFormat="1" ht="18.75">
      <c r="A6" s="43">
        <v>1</v>
      </c>
      <c r="B6" s="50">
        <v>2</v>
      </c>
      <c r="C6" s="50"/>
      <c r="D6" s="50"/>
      <c r="E6" s="197">
        <v>3</v>
      </c>
      <c r="F6" s="43">
        <v>4</v>
      </c>
      <c r="H6" s="55"/>
      <c r="I6" s="56"/>
      <c r="J6" s="56"/>
      <c r="K6" s="57"/>
      <c r="L6" s="58"/>
      <c r="M6" s="55"/>
    </row>
    <row r="7" spans="1:13" s="35" customFormat="1" ht="18.75">
      <c r="A7" s="104" t="s">
        <v>79</v>
      </c>
      <c r="B7" s="123" t="s">
        <v>48</v>
      </c>
      <c r="C7" s="131">
        <v>3404.47</v>
      </c>
      <c r="D7" s="131">
        <f>D8+D9+D11</f>
        <v>468.32</v>
      </c>
      <c r="E7" s="131">
        <f>E8+E9+E11</f>
        <v>3872.79</v>
      </c>
      <c r="F7" s="131">
        <f>F8+F9+F11</f>
        <v>3875.79</v>
      </c>
      <c r="H7" s="59"/>
      <c r="I7" s="56"/>
      <c r="J7" s="56"/>
      <c r="K7" s="60"/>
      <c r="L7" s="58"/>
      <c r="M7" s="59"/>
    </row>
    <row r="8" spans="1:13" s="35" customFormat="1" ht="37.5">
      <c r="A8" s="74" t="s">
        <v>182</v>
      </c>
      <c r="B8" s="54" t="s">
        <v>183</v>
      </c>
      <c r="C8" s="78">
        <v>634.98</v>
      </c>
      <c r="D8" s="100">
        <v>0</v>
      </c>
      <c r="E8" s="100">
        <f>C8+D8</f>
        <v>634.98</v>
      </c>
      <c r="F8" s="78">
        <v>634.98</v>
      </c>
      <c r="H8" s="59"/>
      <c r="I8" s="56"/>
      <c r="J8" s="56"/>
      <c r="K8" s="60"/>
      <c r="L8" s="58"/>
      <c r="M8" s="59"/>
    </row>
    <row r="9" spans="1:13" s="35" customFormat="1" ht="56.25">
      <c r="A9" s="74" t="s">
        <v>39</v>
      </c>
      <c r="B9" s="54" t="s">
        <v>49</v>
      </c>
      <c r="C9" s="78">
        <v>2709.49</v>
      </c>
      <c r="D9" s="100">
        <v>468.32</v>
      </c>
      <c r="E9" s="100">
        <f>C9+D9</f>
        <v>3177.81</v>
      </c>
      <c r="F9" s="78">
        <v>3180.81</v>
      </c>
      <c r="H9" s="59"/>
      <c r="I9" s="56"/>
      <c r="J9" s="56"/>
      <c r="K9" s="57"/>
      <c r="L9" s="57"/>
      <c r="M9" s="59"/>
    </row>
    <row r="10" spans="1:13" s="35" customFormat="1" ht="18.75" hidden="1">
      <c r="A10" s="74" t="s">
        <v>221</v>
      </c>
      <c r="B10" s="54" t="s">
        <v>223</v>
      </c>
      <c r="C10" s="78">
        <v>0</v>
      </c>
      <c r="D10" s="100"/>
      <c r="E10" s="100">
        <f>C10+D10</f>
        <v>0</v>
      </c>
      <c r="F10" s="78">
        <v>0</v>
      </c>
      <c r="H10" s="59"/>
      <c r="I10" s="56"/>
      <c r="J10" s="56"/>
      <c r="K10" s="57"/>
      <c r="L10" s="57"/>
      <c r="M10" s="59"/>
    </row>
    <row r="11" spans="1:13" s="35" customFormat="1" ht="18.75">
      <c r="A11" s="96" t="s">
        <v>3</v>
      </c>
      <c r="B11" s="54" t="s">
        <v>174</v>
      </c>
      <c r="C11" s="78">
        <v>60</v>
      </c>
      <c r="D11" s="100">
        <v>0</v>
      </c>
      <c r="E11" s="100">
        <f>C11+D11</f>
        <v>60</v>
      </c>
      <c r="F11" s="78">
        <v>60</v>
      </c>
      <c r="H11" s="59"/>
      <c r="I11" s="56"/>
      <c r="J11" s="56"/>
      <c r="K11" s="57"/>
      <c r="L11" s="58"/>
      <c r="M11" s="59"/>
    </row>
    <row r="12" spans="1:13" s="35" customFormat="1" ht="37.5">
      <c r="A12" s="145" t="s">
        <v>86</v>
      </c>
      <c r="B12" s="123" t="s">
        <v>50</v>
      </c>
      <c r="C12" s="131">
        <v>65</v>
      </c>
      <c r="D12" s="131">
        <f>D13+D14+D15</f>
        <v>0</v>
      </c>
      <c r="E12" s="131">
        <f>E13+E14+E15</f>
        <v>65</v>
      </c>
      <c r="F12" s="131">
        <f>F13+F14+F15</f>
        <v>65</v>
      </c>
      <c r="H12" s="59"/>
      <c r="I12" s="56"/>
      <c r="J12" s="56"/>
      <c r="K12" s="57"/>
      <c r="L12" s="57"/>
      <c r="M12" s="59"/>
    </row>
    <row r="13" spans="1:13" s="35" customFormat="1" ht="37.5">
      <c r="A13" s="75" t="s">
        <v>192</v>
      </c>
      <c r="B13" s="54" t="s">
        <v>208</v>
      </c>
      <c r="C13" s="78">
        <v>40</v>
      </c>
      <c r="D13" s="100">
        <v>0</v>
      </c>
      <c r="E13" s="100">
        <f>C13+D13</f>
        <v>40</v>
      </c>
      <c r="F13" s="78">
        <v>40</v>
      </c>
      <c r="H13" s="59"/>
      <c r="I13" s="56"/>
      <c r="J13" s="56"/>
      <c r="K13" s="57"/>
      <c r="L13" s="57"/>
      <c r="M13" s="59"/>
    </row>
    <row r="14" spans="1:13" s="35" customFormat="1" ht="18.75">
      <c r="A14" s="109" t="s">
        <v>181</v>
      </c>
      <c r="B14" s="54" t="s">
        <v>184</v>
      </c>
      <c r="C14" s="78">
        <v>23</v>
      </c>
      <c r="D14" s="100">
        <v>0</v>
      </c>
      <c r="E14" s="100">
        <f>C14+D14</f>
        <v>23</v>
      </c>
      <c r="F14" s="78">
        <v>23</v>
      </c>
      <c r="H14" s="59"/>
      <c r="I14" s="56"/>
      <c r="J14" s="56"/>
      <c r="K14" s="57"/>
      <c r="L14" s="57"/>
      <c r="M14" s="59"/>
    </row>
    <row r="15" spans="1:13" s="35" customFormat="1" ht="37.5">
      <c r="A15" s="49" t="s">
        <v>113</v>
      </c>
      <c r="B15" s="54" t="s">
        <v>51</v>
      </c>
      <c r="C15" s="78">
        <v>2</v>
      </c>
      <c r="D15" s="100">
        <v>0</v>
      </c>
      <c r="E15" s="100">
        <f>C15+D15</f>
        <v>2</v>
      </c>
      <c r="F15" s="78">
        <v>2</v>
      </c>
      <c r="H15" s="59"/>
      <c r="I15" s="56"/>
      <c r="J15" s="61"/>
      <c r="K15" s="57"/>
      <c r="L15" s="57"/>
      <c r="M15" s="59"/>
    </row>
    <row r="16" spans="1:13" s="35" customFormat="1" ht="18.75">
      <c r="A16" s="146" t="s">
        <v>87</v>
      </c>
      <c r="B16" s="83" t="s">
        <v>52</v>
      </c>
      <c r="C16" s="85">
        <v>265.32</v>
      </c>
      <c r="D16" s="85">
        <f>D17</f>
        <v>-265.32</v>
      </c>
      <c r="E16" s="85">
        <f>E17</f>
        <v>0</v>
      </c>
      <c r="F16" s="85">
        <f>F17</f>
        <v>0</v>
      </c>
      <c r="H16" s="59"/>
      <c r="I16" s="56"/>
      <c r="J16" s="56"/>
      <c r="K16" s="57"/>
      <c r="L16" s="58"/>
      <c r="M16" s="59"/>
    </row>
    <row r="17" spans="1:13" s="35" customFormat="1" ht="18.75">
      <c r="A17" s="75" t="s">
        <v>193</v>
      </c>
      <c r="B17" s="77" t="s">
        <v>209</v>
      </c>
      <c r="C17" s="78">
        <v>265.32</v>
      </c>
      <c r="D17" s="88">
        <v>-265.32</v>
      </c>
      <c r="E17" s="88">
        <f>C17+D17</f>
        <v>0</v>
      </c>
      <c r="F17" s="78">
        <v>0</v>
      </c>
      <c r="H17" s="59"/>
      <c r="I17" s="56"/>
      <c r="J17" s="56"/>
      <c r="K17" s="57"/>
      <c r="L17" s="58"/>
      <c r="M17" s="59"/>
    </row>
    <row r="18" spans="1:13" s="35" customFormat="1" ht="18.75">
      <c r="A18" s="147" t="s">
        <v>89</v>
      </c>
      <c r="B18" s="83" t="s">
        <v>53</v>
      </c>
      <c r="C18" s="85">
        <v>3248.52</v>
      </c>
      <c r="D18" s="85">
        <f>D19+D20</f>
        <v>15</v>
      </c>
      <c r="E18" s="85">
        <f>E19+E20</f>
        <v>3263.52</v>
      </c>
      <c r="F18" s="85">
        <f>F19+F20</f>
        <v>3263.52</v>
      </c>
      <c r="H18" s="59"/>
      <c r="I18" s="62"/>
      <c r="J18" s="56"/>
      <c r="K18" s="57"/>
      <c r="L18" s="58"/>
      <c r="M18" s="59"/>
    </row>
    <row r="19" spans="1:13" s="35" customFormat="1" ht="18.75">
      <c r="A19" s="75" t="s">
        <v>91</v>
      </c>
      <c r="B19" s="77" t="s">
        <v>54</v>
      </c>
      <c r="C19" s="78">
        <v>2983.19</v>
      </c>
      <c r="D19" s="88">
        <v>0</v>
      </c>
      <c r="E19" s="88">
        <f>C19+D19</f>
        <v>2983.19</v>
      </c>
      <c r="F19" s="78">
        <v>2983.19</v>
      </c>
      <c r="H19" s="59"/>
      <c r="I19" s="56"/>
      <c r="J19" s="61"/>
      <c r="K19" s="57"/>
      <c r="L19" s="57"/>
      <c r="M19" s="59"/>
    </row>
    <row r="20" spans="1:13" s="35" customFormat="1" ht="24.75" customHeight="1">
      <c r="A20" s="75" t="s">
        <v>232</v>
      </c>
      <c r="B20" s="77" t="s">
        <v>233</v>
      </c>
      <c r="C20" s="78">
        <v>265.33</v>
      </c>
      <c r="D20" s="88">
        <v>15</v>
      </c>
      <c r="E20" s="88">
        <f>C20+D20</f>
        <v>280.33</v>
      </c>
      <c r="F20" s="78">
        <v>280.33</v>
      </c>
      <c r="H20" s="59"/>
      <c r="I20" s="56"/>
      <c r="J20" s="61"/>
      <c r="K20" s="57"/>
      <c r="L20" s="57"/>
      <c r="M20" s="59"/>
    </row>
    <row r="21" spans="1:13" s="35" customFormat="1" ht="18.75">
      <c r="A21" s="104" t="s">
        <v>7</v>
      </c>
      <c r="B21" s="83" t="s">
        <v>175</v>
      </c>
      <c r="C21" s="85">
        <f>C22</f>
        <v>470.06</v>
      </c>
      <c r="D21" s="85">
        <f>D22</f>
        <v>0</v>
      </c>
      <c r="E21" s="85">
        <f>E22</f>
        <v>470.06</v>
      </c>
      <c r="F21" s="85">
        <f>F22</f>
        <v>461.06</v>
      </c>
      <c r="H21" s="59"/>
      <c r="I21" s="56"/>
      <c r="J21" s="61"/>
      <c r="K21" s="57"/>
      <c r="L21" s="57"/>
      <c r="M21" s="59"/>
    </row>
    <row r="22" spans="1:13" s="35" customFormat="1" ht="18.75">
      <c r="A22" s="74" t="s">
        <v>9</v>
      </c>
      <c r="B22" s="77" t="s">
        <v>176</v>
      </c>
      <c r="C22" s="78">
        <v>470.06</v>
      </c>
      <c r="D22" s="88">
        <v>0</v>
      </c>
      <c r="E22" s="88">
        <f>C22+D22</f>
        <v>470.06</v>
      </c>
      <c r="F22" s="78">
        <v>461.06</v>
      </c>
      <c r="H22" s="59"/>
      <c r="I22" s="56"/>
      <c r="J22" s="61"/>
      <c r="K22" s="57"/>
      <c r="L22" s="57"/>
      <c r="M22" s="59"/>
    </row>
    <row r="23" spans="1:13" s="35" customFormat="1" ht="18.75">
      <c r="A23" s="147" t="s">
        <v>92</v>
      </c>
      <c r="B23" s="83" t="s">
        <v>55</v>
      </c>
      <c r="C23" s="85">
        <v>4159.18</v>
      </c>
      <c r="D23" s="85">
        <f>D24</f>
        <v>-924</v>
      </c>
      <c r="E23" s="85">
        <f>E24</f>
        <v>3235.1800000000003</v>
      </c>
      <c r="F23" s="85">
        <f>F24</f>
        <v>3113.93</v>
      </c>
      <c r="H23" s="59"/>
      <c r="I23" s="56"/>
      <c r="J23" s="56"/>
      <c r="K23" s="57"/>
      <c r="L23" s="58"/>
      <c r="M23" s="59"/>
    </row>
    <row r="24" spans="1:13" s="35" customFormat="1" ht="18.75">
      <c r="A24" s="75" t="s">
        <v>94</v>
      </c>
      <c r="B24" s="77" t="s">
        <v>56</v>
      </c>
      <c r="C24" s="78">
        <v>4159.18</v>
      </c>
      <c r="D24" s="88">
        <v>-924</v>
      </c>
      <c r="E24" s="88">
        <f>C24+D24</f>
        <v>3235.1800000000003</v>
      </c>
      <c r="F24" s="78">
        <v>3113.93</v>
      </c>
      <c r="H24" s="59"/>
      <c r="I24" s="61"/>
      <c r="J24" s="61"/>
      <c r="K24" s="57"/>
      <c r="L24" s="58"/>
      <c r="M24" s="59"/>
    </row>
    <row r="25" spans="1:13" s="35" customFormat="1" ht="18.75">
      <c r="A25" s="147" t="s">
        <v>95</v>
      </c>
      <c r="B25" s="83" t="s">
        <v>57</v>
      </c>
      <c r="C25" s="85">
        <v>0</v>
      </c>
      <c r="D25" s="85">
        <f>D26</f>
        <v>0</v>
      </c>
      <c r="E25" s="85">
        <f>E26</f>
        <v>0</v>
      </c>
      <c r="F25" s="85">
        <f>F26</f>
        <v>0</v>
      </c>
      <c r="H25" s="59"/>
      <c r="I25" s="61"/>
      <c r="J25" s="56"/>
      <c r="K25" s="57"/>
      <c r="L25" s="58"/>
      <c r="M25" s="59"/>
    </row>
    <row r="26" spans="1:13" s="35" customFormat="1" ht="18.75">
      <c r="A26" s="76" t="s">
        <v>58</v>
      </c>
      <c r="B26" s="77" t="s">
        <v>59</v>
      </c>
      <c r="C26" s="78">
        <v>0</v>
      </c>
      <c r="D26" s="88">
        <v>0</v>
      </c>
      <c r="E26" s="88">
        <f>C26+D26</f>
        <v>0</v>
      </c>
      <c r="F26" s="78">
        <v>0</v>
      </c>
      <c r="H26" s="59"/>
      <c r="I26" s="63"/>
      <c r="J26" s="64"/>
      <c r="K26" s="57"/>
      <c r="L26" s="58"/>
      <c r="M26" s="59"/>
    </row>
    <row r="27" spans="1:13" s="35" customFormat="1" ht="18.75" hidden="1">
      <c r="A27" s="147" t="s">
        <v>97</v>
      </c>
      <c r="B27" s="83" t="s">
        <v>116</v>
      </c>
      <c r="C27" s="148"/>
      <c r="D27" s="85"/>
      <c r="E27" s="85"/>
      <c r="F27" s="148">
        <v>0</v>
      </c>
      <c r="G27" s="79"/>
      <c r="H27" s="79"/>
      <c r="I27" s="63"/>
      <c r="J27" s="64"/>
      <c r="K27" s="57"/>
      <c r="L27" s="58"/>
      <c r="M27" s="59"/>
    </row>
    <row r="28" spans="1:13" s="35" customFormat="1" ht="18.75" hidden="1">
      <c r="A28" s="75" t="s">
        <v>98</v>
      </c>
      <c r="B28" s="77">
        <v>99</v>
      </c>
      <c r="C28" s="101"/>
      <c r="D28" s="88"/>
      <c r="E28" s="88"/>
      <c r="F28" s="101">
        <v>0</v>
      </c>
      <c r="G28" s="79"/>
      <c r="H28" s="79"/>
      <c r="I28" s="63"/>
      <c r="J28" s="64"/>
      <c r="K28" s="57"/>
      <c r="L28" s="58"/>
      <c r="M28" s="59"/>
    </row>
    <row r="29" spans="1:13" s="35" customFormat="1" ht="18.75">
      <c r="A29" s="147" t="s">
        <v>97</v>
      </c>
      <c r="B29" s="83" t="s">
        <v>225</v>
      </c>
      <c r="C29" s="85">
        <f>C30</f>
        <v>199.25</v>
      </c>
      <c r="D29" s="85">
        <f>D30</f>
        <v>5</v>
      </c>
      <c r="E29" s="85">
        <f>E30</f>
        <v>204.25</v>
      </c>
      <c r="F29" s="85">
        <f>F30</f>
        <v>431.5</v>
      </c>
      <c r="G29" s="79"/>
      <c r="H29" s="79"/>
      <c r="I29" s="63"/>
      <c r="J29" s="64"/>
      <c r="K29" s="57"/>
      <c r="L29" s="58"/>
      <c r="M29" s="59"/>
    </row>
    <row r="30" spans="1:13" s="35" customFormat="1" ht="18.75">
      <c r="A30" s="190" t="s">
        <v>98</v>
      </c>
      <c r="B30" s="191" t="s">
        <v>224</v>
      </c>
      <c r="C30" s="78">
        <v>199.25</v>
      </c>
      <c r="D30" s="221">
        <v>5</v>
      </c>
      <c r="E30" s="88">
        <f>C30+D30</f>
        <v>204.25</v>
      </c>
      <c r="F30" s="78">
        <v>431.5</v>
      </c>
      <c r="G30" s="79"/>
      <c r="H30" s="79"/>
      <c r="I30" s="63"/>
      <c r="J30" s="64"/>
      <c r="K30" s="57"/>
      <c r="L30" s="58"/>
      <c r="M30" s="59"/>
    </row>
    <row r="31" spans="1:13" s="35" customFormat="1" ht="18.75">
      <c r="A31" s="297" t="s">
        <v>99</v>
      </c>
      <c r="B31" s="298"/>
      <c r="C31" s="189">
        <v>11811.8</v>
      </c>
      <c r="D31" s="189">
        <f>D7+D12+D16+D18+D21+D23+D25+D29</f>
        <v>-701</v>
      </c>
      <c r="E31" s="189">
        <f>E7+E12+E16+E18+E21+E23+E25+E29</f>
        <v>11110.8</v>
      </c>
      <c r="F31" s="189">
        <f>F7+F12+F16+F18+F21+F23+F25+F29</f>
        <v>11210.8</v>
      </c>
    </row>
    <row r="32" spans="1:13" s="35" customFormat="1" ht="18.75">
      <c r="A32" s="65"/>
      <c r="B32" s="102"/>
      <c r="C32" s="102"/>
      <c r="D32" s="102"/>
      <c r="E32" s="102"/>
      <c r="F32" s="103"/>
      <c r="G32" s="59"/>
    </row>
    <row r="33" spans="1:7" s="35" customFormat="1" ht="18.75">
      <c r="A33" s="65"/>
      <c r="B33" s="66"/>
      <c r="C33" s="66"/>
      <c r="D33" s="66"/>
      <c r="E33" s="66"/>
      <c r="F33" s="67"/>
      <c r="G33" s="59"/>
    </row>
    <row r="34" spans="1:7" s="35" customFormat="1" ht="18.75">
      <c r="A34" s="65"/>
      <c r="B34" s="66"/>
      <c r="C34" s="66"/>
      <c r="D34" s="66"/>
      <c r="E34" s="66"/>
      <c r="F34" s="67"/>
      <c r="G34" s="59"/>
    </row>
    <row r="35" spans="1:7" s="35" customFormat="1" ht="18.75">
      <c r="A35" s="65"/>
      <c r="B35" s="66"/>
      <c r="C35" s="66"/>
      <c r="D35" s="66"/>
      <c r="E35" s="66"/>
      <c r="F35" s="67"/>
      <c r="G35" s="59"/>
    </row>
    <row r="36" spans="1:7" s="35" customFormat="1" ht="18.75">
      <c r="A36" s="65"/>
      <c r="B36" s="66"/>
      <c r="C36" s="66"/>
      <c r="D36" s="66"/>
      <c r="E36" s="66"/>
      <c r="F36" s="67"/>
      <c r="G36" s="59"/>
    </row>
    <row r="37" spans="1:7" s="35" customFormat="1" ht="18.75">
      <c r="A37" s="65"/>
      <c r="B37" s="66"/>
      <c r="C37" s="66"/>
      <c r="D37" s="66"/>
      <c r="E37" s="66"/>
      <c r="F37" s="67"/>
      <c r="G37" s="59"/>
    </row>
    <row r="38" spans="1:7" s="35" customFormat="1" ht="18.75">
      <c r="A38" s="65"/>
      <c r="B38" s="66"/>
      <c r="C38" s="66"/>
      <c r="D38" s="66"/>
      <c r="E38" s="66"/>
      <c r="F38" s="67"/>
      <c r="G38" s="59"/>
    </row>
    <row r="39" spans="1:7" s="35" customFormat="1" ht="18.75">
      <c r="A39" s="65"/>
      <c r="B39" s="66"/>
      <c r="C39" s="66"/>
      <c r="D39" s="66"/>
      <c r="E39" s="66"/>
      <c r="F39" s="67"/>
      <c r="G39" s="59"/>
    </row>
    <row r="40" spans="1:7" s="35" customFormat="1" ht="18.75">
      <c r="A40" s="65"/>
      <c r="B40" s="66"/>
      <c r="C40" s="66"/>
      <c r="D40" s="66"/>
      <c r="E40" s="66"/>
      <c r="F40" s="67"/>
      <c r="G40" s="59"/>
    </row>
    <row r="41" spans="1:7" s="35" customFormat="1" ht="18.75">
      <c r="A41" s="65"/>
      <c r="B41" s="66"/>
      <c r="C41" s="66"/>
      <c r="D41" s="66"/>
      <c r="E41" s="66"/>
      <c r="F41" s="67"/>
      <c r="G41" s="59"/>
    </row>
    <row r="42" spans="1:7" s="35" customFormat="1" ht="18.75">
      <c r="A42" s="65"/>
      <c r="B42" s="66"/>
      <c r="C42" s="66"/>
      <c r="D42" s="66"/>
      <c r="E42" s="66"/>
      <c r="F42" s="67"/>
      <c r="G42" s="59"/>
    </row>
    <row r="43" spans="1:7" s="35" customFormat="1" ht="18.75">
      <c r="A43" s="65"/>
      <c r="B43" s="66"/>
      <c r="C43" s="66"/>
      <c r="D43" s="66"/>
      <c r="E43" s="66"/>
      <c r="F43" s="67"/>
      <c r="G43" s="59"/>
    </row>
    <row r="44" spans="1:7" s="35" customFormat="1" ht="18.75">
      <c r="A44" s="65"/>
      <c r="B44" s="66"/>
      <c r="C44" s="66"/>
      <c r="D44" s="66"/>
      <c r="E44" s="66"/>
      <c r="F44" s="67"/>
      <c r="G44" s="59"/>
    </row>
    <row r="45" spans="1:7" s="35" customFormat="1" ht="18.75">
      <c r="A45" s="65"/>
      <c r="B45" s="66"/>
      <c r="C45" s="66"/>
      <c r="D45" s="66"/>
      <c r="E45" s="66"/>
      <c r="F45" s="67"/>
      <c r="G45" s="59"/>
    </row>
    <row r="46" spans="1:7" s="35" customFormat="1" ht="18.75">
      <c r="A46" s="65"/>
      <c r="B46" s="66"/>
      <c r="C46" s="66"/>
      <c r="D46" s="66"/>
      <c r="E46" s="66"/>
      <c r="F46" s="67"/>
      <c r="G46" s="59"/>
    </row>
    <row r="47" spans="1:7" s="35" customFormat="1" ht="18.75">
      <c r="A47" s="65"/>
      <c r="B47" s="66"/>
      <c r="C47" s="66"/>
      <c r="D47" s="66"/>
      <c r="E47" s="66"/>
      <c r="F47" s="67"/>
      <c r="G47" s="59"/>
    </row>
    <row r="48" spans="1:7" s="35" customFormat="1" ht="18.75">
      <c r="A48" s="65"/>
      <c r="B48" s="66"/>
      <c r="C48" s="66"/>
      <c r="D48" s="66"/>
      <c r="E48" s="66"/>
      <c r="F48" s="67"/>
      <c r="G48" s="59"/>
    </row>
    <row r="49" spans="1:7" s="35" customFormat="1" ht="18.75">
      <c r="A49" s="65"/>
      <c r="B49" s="66"/>
      <c r="C49" s="66"/>
      <c r="D49" s="66"/>
      <c r="E49" s="66"/>
      <c r="F49" s="67"/>
      <c r="G49" s="59"/>
    </row>
    <row r="50" spans="1:7" s="35" customFormat="1" ht="18.75">
      <c r="A50" s="65"/>
      <c r="B50" s="66"/>
      <c r="C50" s="66"/>
      <c r="D50" s="66"/>
      <c r="E50" s="66"/>
      <c r="F50" s="67"/>
      <c r="G50" s="59"/>
    </row>
    <row r="51" spans="1:7" s="35" customFormat="1" ht="18.75">
      <c r="A51" s="65"/>
      <c r="B51" s="66"/>
      <c r="C51" s="66"/>
      <c r="D51" s="66"/>
      <c r="E51" s="66"/>
      <c r="F51" s="67"/>
      <c r="G51" s="59"/>
    </row>
    <row r="52" spans="1:7" s="35" customFormat="1" ht="18.75">
      <c r="A52" s="65"/>
      <c r="B52" s="66"/>
      <c r="C52" s="66"/>
      <c r="D52" s="66"/>
      <c r="E52" s="66"/>
      <c r="F52" s="67"/>
      <c r="G52" s="59"/>
    </row>
    <row r="53" spans="1:7" s="35" customFormat="1" ht="18.75">
      <c r="A53" s="65"/>
      <c r="B53" s="66"/>
      <c r="C53" s="66"/>
      <c r="D53" s="66"/>
      <c r="E53" s="66"/>
      <c r="F53" s="67"/>
      <c r="G53" s="59"/>
    </row>
    <row r="54" spans="1:7" s="35" customFormat="1" ht="18.75">
      <c r="A54" s="65"/>
      <c r="B54" s="66"/>
      <c r="C54" s="66"/>
      <c r="D54" s="66"/>
      <c r="E54" s="66"/>
      <c r="F54" s="67"/>
      <c r="G54" s="59"/>
    </row>
    <row r="55" spans="1:7" s="35" customFormat="1" ht="18.75">
      <c r="A55" s="65"/>
      <c r="B55" s="66"/>
      <c r="C55" s="66"/>
      <c r="D55" s="66"/>
      <c r="E55" s="66"/>
      <c r="F55" s="67"/>
      <c r="G55" s="59"/>
    </row>
    <row r="56" spans="1:7" s="35" customFormat="1" ht="18.75">
      <c r="A56" s="65"/>
      <c r="B56" s="66"/>
      <c r="C56" s="66"/>
      <c r="D56" s="66"/>
      <c r="E56" s="66"/>
      <c r="F56" s="67"/>
      <c r="G56" s="59"/>
    </row>
    <row r="57" spans="1:7" s="35" customFormat="1" ht="18.75">
      <c r="A57" s="65"/>
      <c r="B57" s="66"/>
      <c r="C57" s="66"/>
      <c r="D57" s="66"/>
      <c r="E57" s="66"/>
      <c r="F57" s="67"/>
      <c r="G57" s="59"/>
    </row>
    <row r="58" spans="1:7" s="35" customFormat="1" ht="18.75">
      <c r="A58" s="65"/>
      <c r="B58" s="66"/>
      <c r="C58" s="66"/>
      <c r="D58" s="66"/>
      <c r="E58" s="66"/>
      <c r="F58" s="67"/>
      <c r="G58" s="59"/>
    </row>
    <row r="59" spans="1:7" s="35" customFormat="1" ht="18.75">
      <c r="A59" s="65"/>
      <c r="B59" s="66"/>
      <c r="C59" s="66"/>
      <c r="D59" s="66"/>
      <c r="E59" s="66"/>
      <c r="F59" s="67"/>
      <c r="G59" s="59"/>
    </row>
    <row r="60" spans="1:7" s="35" customFormat="1" ht="18.75">
      <c r="A60" s="65"/>
      <c r="B60" s="66"/>
      <c r="C60" s="66"/>
      <c r="D60" s="66"/>
      <c r="E60" s="66"/>
      <c r="F60" s="67"/>
      <c r="G60" s="59"/>
    </row>
    <row r="61" spans="1:7" s="35" customFormat="1" ht="18.75">
      <c r="A61" s="65"/>
      <c r="B61" s="66"/>
      <c r="C61" s="66"/>
      <c r="D61" s="66"/>
      <c r="E61" s="66"/>
      <c r="F61" s="67"/>
      <c r="G61" s="59"/>
    </row>
    <row r="62" spans="1:7" s="35" customFormat="1" ht="18.75">
      <c r="A62" s="65"/>
      <c r="B62" s="66"/>
      <c r="C62" s="66"/>
      <c r="D62" s="66"/>
      <c r="E62" s="66"/>
      <c r="F62" s="67"/>
      <c r="G62" s="59"/>
    </row>
    <row r="63" spans="1:7" s="35" customFormat="1" ht="18.75">
      <c r="A63" s="65"/>
      <c r="B63" s="66"/>
      <c r="C63" s="66"/>
      <c r="D63" s="66"/>
      <c r="E63" s="66"/>
      <c r="F63" s="67"/>
      <c r="G63" s="59"/>
    </row>
    <row r="64" spans="1:7" s="35" customFormat="1" ht="18.75">
      <c r="A64" s="65"/>
      <c r="B64" s="66"/>
      <c r="C64" s="66"/>
      <c r="D64" s="66"/>
      <c r="E64" s="66"/>
      <c r="F64" s="67"/>
      <c r="G64" s="59"/>
    </row>
    <row r="65" spans="1:7" s="35" customFormat="1" ht="18.75">
      <c r="A65" s="65"/>
      <c r="B65" s="66"/>
      <c r="C65" s="66"/>
      <c r="D65" s="66"/>
      <c r="E65" s="66"/>
      <c r="F65" s="67"/>
      <c r="G65" s="59"/>
    </row>
    <row r="66" spans="1:7" s="35" customFormat="1" ht="18.75">
      <c r="A66" s="65"/>
      <c r="B66" s="66"/>
      <c r="C66" s="66"/>
      <c r="D66" s="66"/>
      <c r="E66" s="66"/>
      <c r="F66" s="67"/>
      <c r="G66" s="59"/>
    </row>
    <row r="67" spans="1:7" s="35" customFormat="1" ht="18.75">
      <c r="A67" s="65"/>
      <c r="B67" s="66"/>
      <c r="C67" s="66"/>
      <c r="D67" s="66"/>
      <c r="E67" s="66"/>
      <c r="F67" s="67"/>
      <c r="G67" s="59"/>
    </row>
    <row r="68" spans="1:7" s="35" customFormat="1" ht="18.75">
      <c r="A68" s="65"/>
      <c r="B68" s="66"/>
      <c r="C68" s="66"/>
      <c r="D68" s="66"/>
      <c r="E68" s="66"/>
      <c r="F68" s="67"/>
      <c r="G68" s="59"/>
    </row>
    <row r="69" spans="1:7" s="35" customFormat="1" ht="18.75">
      <c r="A69" s="68"/>
      <c r="B69" s="69"/>
      <c r="C69" s="69"/>
      <c r="D69" s="69"/>
      <c r="E69" s="69"/>
      <c r="F69" s="67"/>
      <c r="G69" s="59"/>
    </row>
    <row r="70" spans="1:7" s="35" customFormat="1" ht="18.75">
      <c r="A70" s="70"/>
      <c r="B70" s="69"/>
      <c r="C70" s="69"/>
      <c r="D70" s="69"/>
      <c r="E70" s="69"/>
      <c r="F70" s="67"/>
      <c r="G70" s="59"/>
    </row>
    <row r="71" spans="1:7" s="35" customFormat="1" ht="18.75">
      <c r="A71" s="70"/>
      <c r="B71" s="69"/>
      <c r="C71" s="69"/>
      <c r="D71" s="69"/>
      <c r="E71" s="69"/>
      <c r="F71" s="67"/>
      <c r="G71" s="59"/>
    </row>
    <row r="72" spans="1:7" s="35" customFormat="1" ht="18.75">
      <c r="A72" s="70"/>
      <c r="B72" s="69"/>
      <c r="C72" s="69"/>
      <c r="D72" s="69"/>
      <c r="E72" s="69"/>
      <c r="F72" s="67"/>
      <c r="G72" s="59"/>
    </row>
    <row r="73" spans="1:7" s="35" customFormat="1" ht="18.75">
      <c r="A73" s="70"/>
      <c r="B73" s="69"/>
      <c r="C73" s="69"/>
      <c r="D73" s="69"/>
      <c r="E73" s="69"/>
      <c r="F73" s="67"/>
      <c r="G73" s="59"/>
    </row>
    <row r="74" spans="1:7" s="35" customFormat="1" ht="18.75">
      <c r="A74" s="70"/>
      <c r="B74" s="69"/>
      <c r="C74" s="69"/>
      <c r="D74" s="69"/>
      <c r="E74" s="69"/>
      <c r="F74" s="67"/>
      <c r="G74" s="59"/>
    </row>
    <row r="75" spans="1:7" s="35" customFormat="1" ht="18.75">
      <c r="A75" s="70"/>
      <c r="B75" s="69"/>
      <c r="C75" s="69"/>
      <c r="D75" s="69"/>
      <c r="E75" s="69"/>
      <c r="F75" s="67"/>
      <c r="G75" s="59"/>
    </row>
    <row r="76" spans="1:7" s="35" customFormat="1" ht="18.75">
      <c r="A76" s="70"/>
      <c r="B76" s="69"/>
      <c r="C76" s="69"/>
      <c r="D76" s="69"/>
      <c r="E76" s="69"/>
      <c r="F76" s="67"/>
      <c r="G76" s="59"/>
    </row>
    <row r="77" spans="1:7" s="35" customFormat="1" ht="18.75">
      <c r="A77" s="70"/>
      <c r="B77" s="69"/>
      <c r="C77" s="69"/>
      <c r="D77" s="69"/>
      <c r="E77" s="69"/>
      <c r="F77" s="67"/>
      <c r="G77" s="59"/>
    </row>
    <row r="78" spans="1:7" s="35" customFormat="1" ht="18.75">
      <c r="A78" s="70"/>
      <c r="B78" s="69"/>
      <c r="C78" s="69"/>
      <c r="D78" s="69"/>
      <c r="E78" s="69"/>
      <c r="F78" s="67"/>
      <c r="G78" s="59"/>
    </row>
    <row r="79" spans="1:7" s="35" customFormat="1" ht="18.75">
      <c r="A79" s="70"/>
      <c r="B79" s="69"/>
      <c r="C79" s="69"/>
      <c r="D79" s="69"/>
      <c r="E79" s="69"/>
      <c r="F79" s="67"/>
      <c r="G79" s="59"/>
    </row>
    <row r="80" spans="1:7" s="35" customFormat="1" ht="18.75">
      <c r="A80" s="70"/>
      <c r="B80" s="69"/>
      <c r="C80" s="69"/>
      <c r="D80" s="69"/>
      <c r="E80" s="69"/>
      <c r="F80" s="67"/>
      <c r="G80" s="59"/>
    </row>
    <row r="81" spans="1:7" s="35" customFormat="1" ht="18.75">
      <c r="A81" s="70"/>
      <c r="B81" s="69"/>
      <c r="C81" s="69"/>
      <c r="D81" s="69"/>
      <c r="E81" s="69"/>
      <c r="F81" s="67"/>
      <c r="G81" s="59"/>
    </row>
    <row r="82" spans="1:7" s="35" customFormat="1" ht="18.75">
      <c r="A82" s="70"/>
      <c r="B82" s="69"/>
      <c r="C82" s="69"/>
      <c r="D82" s="69"/>
      <c r="E82" s="69"/>
      <c r="F82" s="67"/>
      <c r="G82" s="59"/>
    </row>
    <row r="83" spans="1:7" s="35" customFormat="1" ht="18.75">
      <c r="A83" s="70"/>
      <c r="B83" s="69"/>
      <c r="C83" s="69"/>
      <c r="D83" s="69"/>
      <c r="E83" s="69"/>
      <c r="F83" s="67"/>
      <c r="G83" s="59"/>
    </row>
    <row r="84" spans="1:7" s="35" customFormat="1" ht="18.75">
      <c r="A84" s="70"/>
      <c r="B84" s="69"/>
      <c r="C84" s="69"/>
      <c r="D84" s="69"/>
      <c r="E84" s="69"/>
      <c r="F84" s="67"/>
      <c r="G84" s="59"/>
    </row>
    <row r="85" spans="1:7" s="35" customFormat="1" ht="18.75">
      <c r="A85" s="70"/>
      <c r="B85" s="69"/>
      <c r="C85" s="69"/>
      <c r="D85" s="69"/>
      <c r="E85" s="69"/>
      <c r="F85" s="67"/>
      <c r="G85" s="59"/>
    </row>
    <row r="86" spans="1:7" s="35" customFormat="1" ht="18.75">
      <c r="A86" s="70"/>
      <c r="B86" s="69"/>
      <c r="C86" s="69"/>
      <c r="D86" s="69"/>
      <c r="E86" s="69"/>
      <c r="F86" s="67"/>
      <c r="G86" s="59"/>
    </row>
    <row r="87" spans="1:7" s="35" customFormat="1" ht="18.75">
      <c r="A87" s="70"/>
      <c r="B87" s="69"/>
      <c r="C87" s="69"/>
      <c r="D87" s="69"/>
      <c r="E87" s="69"/>
      <c r="F87" s="67"/>
      <c r="G87" s="59"/>
    </row>
    <row r="88" spans="1:7" s="35" customFormat="1" ht="18.75">
      <c r="A88" s="70"/>
      <c r="B88" s="69"/>
      <c r="C88" s="69"/>
      <c r="D88" s="69"/>
      <c r="E88" s="69"/>
      <c r="F88" s="67"/>
      <c r="G88" s="59"/>
    </row>
    <row r="89" spans="1:7" s="35" customFormat="1" ht="18.75">
      <c r="A89" s="70"/>
      <c r="B89" s="69"/>
      <c r="C89" s="69"/>
      <c r="D89" s="69"/>
      <c r="E89" s="69"/>
      <c r="F89" s="67"/>
      <c r="G89" s="59"/>
    </row>
    <row r="90" spans="1:7" s="35" customFormat="1" ht="18.75">
      <c r="A90" s="70"/>
      <c r="B90" s="69"/>
      <c r="C90" s="69"/>
      <c r="D90" s="69"/>
      <c r="E90" s="69"/>
      <c r="F90" s="67"/>
      <c r="G90" s="59"/>
    </row>
    <row r="91" spans="1:7" s="35" customFormat="1" ht="18.75">
      <c r="A91" s="70"/>
      <c r="B91" s="69"/>
      <c r="C91" s="69"/>
      <c r="D91" s="69"/>
      <c r="E91" s="69"/>
      <c r="F91" s="67"/>
      <c r="G91" s="59"/>
    </row>
    <row r="92" spans="1:7" s="35" customFormat="1" ht="18.75">
      <c r="A92" s="70"/>
      <c r="B92" s="69"/>
      <c r="C92" s="69"/>
      <c r="D92" s="69"/>
      <c r="E92" s="69"/>
      <c r="F92" s="67"/>
      <c r="G92" s="59"/>
    </row>
    <row r="93" spans="1:7" s="35" customFormat="1" ht="18.75">
      <c r="A93" s="70"/>
      <c r="B93" s="69"/>
      <c r="C93" s="69"/>
      <c r="D93" s="69"/>
      <c r="E93" s="69"/>
      <c r="F93" s="67"/>
      <c r="G93" s="59"/>
    </row>
    <row r="94" spans="1:7" s="35" customFormat="1" ht="18.75">
      <c r="A94" s="70"/>
      <c r="B94" s="69"/>
      <c r="C94" s="69"/>
      <c r="D94" s="69"/>
      <c r="E94" s="69"/>
      <c r="F94" s="67"/>
      <c r="G94" s="59"/>
    </row>
    <row r="95" spans="1:7" s="35" customFormat="1" ht="18.75">
      <c r="A95" s="70"/>
      <c r="B95" s="69"/>
      <c r="C95" s="69"/>
      <c r="D95" s="69"/>
      <c r="E95" s="69"/>
      <c r="F95" s="67"/>
      <c r="G95" s="59"/>
    </row>
    <row r="96" spans="1:7" s="35" customFormat="1" ht="18.75">
      <c r="A96" s="70"/>
      <c r="B96" s="69"/>
      <c r="C96" s="69"/>
      <c r="D96" s="69"/>
      <c r="E96" s="69"/>
      <c r="F96" s="67"/>
      <c r="G96" s="59"/>
    </row>
    <row r="97" spans="1:7" s="35" customFormat="1" ht="18.75">
      <c r="A97" s="70"/>
      <c r="B97" s="69"/>
      <c r="C97" s="69"/>
      <c r="D97" s="69"/>
      <c r="E97" s="69"/>
      <c r="F97" s="67"/>
      <c r="G97" s="59"/>
    </row>
    <row r="98" spans="1:7" s="35" customFormat="1" ht="18.75">
      <c r="A98" s="70"/>
      <c r="B98" s="69"/>
      <c r="C98" s="69"/>
      <c r="D98" s="69"/>
      <c r="E98" s="69"/>
      <c r="F98" s="67"/>
      <c r="G98" s="59"/>
    </row>
    <row r="99" spans="1:7">
      <c r="A99" s="62"/>
      <c r="B99" s="71"/>
      <c r="C99" s="71"/>
      <c r="D99" s="71"/>
      <c r="E99" s="71"/>
      <c r="F99" s="72"/>
      <c r="G99" s="73"/>
    </row>
    <row r="100" spans="1:7">
      <c r="A100" s="62"/>
      <c r="B100" s="71"/>
      <c r="C100" s="71"/>
      <c r="D100" s="71"/>
      <c r="E100" s="71"/>
      <c r="F100" s="72"/>
      <c r="G100" s="73"/>
    </row>
    <row r="101" spans="1:7">
      <c r="A101" s="62"/>
      <c r="B101" s="71"/>
      <c r="C101" s="71"/>
      <c r="D101" s="71"/>
      <c r="E101" s="71"/>
      <c r="F101" s="72"/>
      <c r="G101" s="73"/>
    </row>
    <row r="102" spans="1:7">
      <c r="A102" s="62"/>
      <c r="B102" s="71"/>
      <c r="C102" s="71"/>
      <c r="D102" s="71"/>
      <c r="E102" s="71"/>
      <c r="F102" s="72"/>
      <c r="G102" s="73"/>
    </row>
    <row r="103" spans="1:7">
      <c r="A103" s="62"/>
      <c r="B103" s="71"/>
      <c r="C103" s="71"/>
      <c r="D103" s="71"/>
      <c r="E103" s="71"/>
      <c r="F103" s="72"/>
      <c r="G103" s="73"/>
    </row>
    <row r="104" spans="1:7">
      <c r="A104" s="62"/>
      <c r="B104" s="71"/>
      <c r="C104" s="71"/>
      <c r="D104" s="71"/>
      <c r="E104" s="71"/>
      <c r="F104" s="72"/>
      <c r="G104" s="73"/>
    </row>
    <row r="105" spans="1:7">
      <c r="A105" s="62"/>
      <c r="B105" s="71"/>
      <c r="C105" s="71"/>
      <c r="D105" s="71"/>
      <c r="E105" s="71"/>
      <c r="F105" s="72"/>
      <c r="G105" s="73"/>
    </row>
    <row r="106" spans="1:7">
      <c r="A106" s="62"/>
      <c r="B106" s="71"/>
      <c r="C106" s="71"/>
      <c r="D106" s="71"/>
      <c r="E106" s="71"/>
      <c r="F106" s="72"/>
      <c r="G106" s="73"/>
    </row>
    <row r="107" spans="1:7">
      <c r="A107" s="62"/>
      <c r="B107" s="71"/>
      <c r="C107" s="71"/>
      <c r="D107" s="71"/>
      <c r="E107" s="71"/>
      <c r="F107" s="72"/>
      <c r="G107" s="73"/>
    </row>
    <row r="108" spans="1:7">
      <c r="A108" s="62"/>
      <c r="B108" s="71"/>
      <c r="C108" s="71"/>
      <c r="D108" s="71"/>
      <c r="E108" s="71"/>
      <c r="F108" s="72"/>
      <c r="G108" s="73"/>
    </row>
    <row r="109" spans="1:7">
      <c r="A109" s="62"/>
      <c r="B109" s="71"/>
      <c r="C109" s="71"/>
      <c r="D109" s="71"/>
      <c r="E109" s="71"/>
      <c r="F109" s="72"/>
      <c r="G109" s="73"/>
    </row>
    <row r="110" spans="1:7">
      <c r="A110" s="62"/>
      <c r="B110" s="71"/>
      <c r="C110" s="71"/>
      <c r="D110" s="71"/>
      <c r="E110" s="71"/>
      <c r="F110" s="72"/>
      <c r="G110" s="73"/>
    </row>
    <row r="111" spans="1:7">
      <c r="A111" s="62"/>
      <c r="B111" s="71"/>
      <c r="C111" s="71"/>
      <c r="D111" s="71"/>
      <c r="E111" s="71"/>
      <c r="F111" s="72"/>
      <c r="G111" s="73"/>
    </row>
    <row r="112" spans="1:7">
      <c r="A112" s="62"/>
      <c r="B112" s="71"/>
      <c r="C112" s="71"/>
      <c r="D112" s="71"/>
      <c r="E112" s="71"/>
      <c r="F112" s="72"/>
      <c r="G112" s="73"/>
    </row>
    <row r="113" spans="1:7">
      <c r="A113" s="62"/>
      <c r="B113" s="71"/>
      <c r="C113" s="71"/>
      <c r="D113" s="71"/>
      <c r="E113" s="71"/>
      <c r="F113" s="72"/>
      <c r="G113" s="73"/>
    </row>
    <row r="114" spans="1:7">
      <c r="A114" s="62"/>
      <c r="B114" s="71"/>
      <c r="C114" s="71"/>
      <c r="D114" s="71"/>
      <c r="E114" s="71"/>
      <c r="F114" s="72"/>
      <c r="G114" s="73"/>
    </row>
    <row r="115" spans="1:7">
      <c r="A115" s="62"/>
      <c r="B115" s="71"/>
      <c r="C115" s="71"/>
      <c r="D115" s="71"/>
      <c r="E115" s="71"/>
      <c r="F115" s="72"/>
      <c r="G115" s="73"/>
    </row>
    <row r="116" spans="1:7">
      <c r="A116" s="62"/>
      <c r="B116" s="71"/>
      <c r="C116" s="71"/>
      <c r="D116" s="71"/>
      <c r="E116" s="71"/>
      <c r="F116" s="72"/>
      <c r="G116" s="73"/>
    </row>
    <row r="117" spans="1:7">
      <c r="A117" s="62"/>
      <c r="B117" s="71"/>
      <c r="C117" s="71"/>
      <c r="D117" s="71"/>
      <c r="E117" s="71"/>
      <c r="F117" s="72"/>
      <c r="G117" s="73"/>
    </row>
    <row r="118" spans="1:7">
      <c r="B118" s="32"/>
      <c r="C118" s="32"/>
      <c r="D118" s="32"/>
      <c r="E118" s="32"/>
    </row>
    <row r="119" spans="1:7">
      <c r="B119" s="32"/>
      <c r="C119" s="32"/>
      <c r="D119" s="32"/>
      <c r="E119" s="32"/>
    </row>
    <row r="120" spans="1:7">
      <c r="B120" s="32"/>
      <c r="C120" s="32"/>
      <c r="D120" s="32"/>
      <c r="E120" s="32"/>
    </row>
    <row r="121" spans="1:7">
      <c r="B121" s="32"/>
      <c r="C121" s="32"/>
      <c r="D121" s="32"/>
      <c r="E121" s="32"/>
    </row>
  </sheetData>
  <mergeCells count="3">
    <mergeCell ref="B1:F1"/>
    <mergeCell ref="A3:F3"/>
    <mergeCell ref="A31:B31"/>
  </mergeCells>
  <phoneticPr fontId="4" type="noConversion"/>
  <pageMargins left="0.75" right="0.75" top="1" bottom="1" header="0.5" footer="0.5"/>
  <pageSetup paperSize="9" scale="6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 enableFormatConditionsCalculation="0">
    <tabColor indexed="14"/>
  </sheetPr>
  <dimension ref="A1:H64"/>
  <sheetViews>
    <sheetView view="pageBreakPreview" topLeftCell="A41" zoomScale="75" zoomScaleNormal="75" zoomScaleSheetLayoutView="75" workbookViewId="0">
      <selection activeCell="E51" sqref="E51"/>
    </sheetView>
  </sheetViews>
  <sheetFormatPr defaultRowHeight="12.75"/>
  <cols>
    <col min="1" max="1" width="111.7109375" style="185" customWidth="1"/>
    <col min="2" max="2" width="29.28515625" style="186" customWidth="1"/>
    <col min="3" max="3" width="17.140625" style="186" customWidth="1"/>
    <col min="4" max="4" width="16.140625" style="186" hidden="1" customWidth="1"/>
    <col min="5" max="5" width="20.28515625" style="186" customWidth="1"/>
    <col min="6" max="6" width="24.28515625" style="186" customWidth="1"/>
    <col min="7" max="16384" width="9.140625" style="179"/>
  </cols>
  <sheetData>
    <row r="1" spans="1:7" ht="84" customHeight="1">
      <c r="A1" s="177"/>
      <c r="B1" s="178"/>
      <c r="C1" s="299" t="s">
        <v>369</v>
      </c>
      <c r="D1" s="299"/>
      <c r="E1" s="299"/>
      <c r="F1" s="299"/>
    </row>
    <row r="2" spans="1:7" ht="21.75" customHeight="1">
      <c r="A2" s="177"/>
      <c r="B2" s="178"/>
      <c r="C2" s="180"/>
      <c r="D2" s="180"/>
      <c r="E2" s="180"/>
      <c r="F2" s="180"/>
    </row>
    <row r="3" spans="1:7" s="2" customFormat="1" ht="57" customHeight="1">
      <c r="A3" s="300" t="s">
        <v>370</v>
      </c>
      <c r="B3" s="300"/>
      <c r="C3" s="300"/>
      <c r="D3" s="300"/>
      <c r="E3" s="300"/>
      <c r="F3" s="300"/>
    </row>
    <row r="4" spans="1:7" s="30" customFormat="1" ht="18.75">
      <c r="A4" s="142"/>
      <c r="B4" s="143"/>
      <c r="C4" s="303" t="s">
        <v>60</v>
      </c>
      <c r="D4" s="303"/>
      <c r="E4" s="303"/>
      <c r="F4" s="303"/>
    </row>
    <row r="5" spans="1:7" s="30" customFormat="1" ht="43.5" customHeight="1">
      <c r="A5" s="307" t="s">
        <v>42</v>
      </c>
      <c r="B5" s="308" t="s">
        <v>219</v>
      </c>
      <c r="C5" s="309"/>
      <c r="D5" s="310" t="s">
        <v>250</v>
      </c>
      <c r="E5" s="301" t="s">
        <v>229</v>
      </c>
      <c r="F5" s="301" t="s">
        <v>371</v>
      </c>
    </row>
    <row r="6" spans="1:7" s="149" customFormat="1" ht="55.5" customHeight="1">
      <c r="A6" s="307"/>
      <c r="B6" s="54" t="s">
        <v>65</v>
      </c>
      <c r="C6" s="54" t="s">
        <v>66</v>
      </c>
      <c r="D6" s="311"/>
      <c r="E6" s="302"/>
      <c r="F6" s="302"/>
    </row>
    <row r="7" spans="1:7" s="150" customFormat="1" ht="18" customHeight="1">
      <c r="A7" s="53">
        <v>1</v>
      </c>
      <c r="B7" s="52" t="s">
        <v>226</v>
      </c>
      <c r="C7" s="52" t="s">
        <v>43</v>
      </c>
      <c r="D7" s="52"/>
      <c r="E7" s="52" t="s">
        <v>44</v>
      </c>
      <c r="F7" s="52" t="s">
        <v>45</v>
      </c>
    </row>
    <row r="8" spans="1:7" s="150" customFormat="1" ht="47.25" customHeight="1">
      <c r="A8" s="192" t="s">
        <v>179</v>
      </c>
      <c r="B8" s="175" t="s">
        <v>197</v>
      </c>
      <c r="C8" s="175"/>
      <c r="D8" s="176">
        <v>8782.1299999999992</v>
      </c>
      <c r="E8" s="176">
        <f>E9+E20+E35+E46</f>
        <v>1492.4</v>
      </c>
      <c r="F8" s="176">
        <f>F9+F20+F35+F46</f>
        <v>10274.529999999999</v>
      </c>
    </row>
    <row r="9" spans="1:7" s="150" customFormat="1" ht="66.75" customHeight="1">
      <c r="A9" s="132" t="s">
        <v>258</v>
      </c>
      <c r="B9" s="123" t="s">
        <v>239</v>
      </c>
      <c r="C9" s="123"/>
      <c r="D9" s="131">
        <v>2639.73</v>
      </c>
      <c r="E9" s="131">
        <f>E10</f>
        <v>233.47</v>
      </c>
      <c r="F9" s="131">
        <f>F10</f>
        <v>2873.2</v>
      </c>
    </row>
    <row r="10" spans="1:7" s="150" customFormat="1" ht="37.5" customHeight="1">
      <c r="A10" s="124" t="s">
        <v>240</v>
      </c>
      <c r="B10" s="54" t="s">
        <v>210</v>
      </c>
      <c r="C10" s="123"/>
      <c r="D10" s="131">
        <v>2639.73</v>
      </c>
      <c r="E10" s="131">
        <f>E11+E12+E13</f>
        <v>233.47</v>
      </c>
      <c r="F10" s="131">
        <f>F11+F12+F13</f>
        <v>2873.2</v>
      </c>
    </row>
    <row r="11" spans="1:7" s="150" customFormat="1" ht="27.75" customHeight="1">
      <c r="A11" s="194" t="s">
        <v>215</v>
      </c>
      <c r="B11" s="54" t="s">
        <v>211</v>
      </c>
      <c r="C11" s="54" t="s">
        <v>101</v>
      </c>
      <c r="D11" s="100">
        <v>1351.31</v>
      </c>
      <c r="E11" s="100">
        <v>256.12</v>
      </c>
      <c r="F11" s="100">
        <f>D11+E11</f>
        <v>1607.4299999999998</v>
      </c>
      <c r="G11" s="236"/>
    </row>
    <row r="12" spans="1:7" s="150" customFormat="1" ht="72" customHeight="1">
      <c r="A12" s="96" t="s">
        <v>217</v>
      </c>
      <c r="B12" s="54" t="s">
        <v>211</v>
      </c>
      <c r="C12" s="54" t="s">
        <v>216</v>
      </c>
      <c r="D12" s="100">
        <v>408.1</v>
      </c>
      <c r="E12" s="100">
        <v>77.39</v>
      </c>
      <c r="F12" s="100">
        <f t="shared" ref="F12:F19" si="0">D12+E12</f>
        <v>485.49</v>
      </c>
    </row>
    <row r="13" spans="1:7" s="150" customFormat="1" ht="51" customHeight="1">
      <c r="A13" s="96" t="s">
        <v>241</v>
      </c>
      <c r="B13" s="54" t="s">
        <v>212</v>
      </c>
      <c r="C13" s="54"/>
      <c r="D13" s="100">
        <v>880.32</v>
      </c>
      <c r="E13" s="100">
        <f>E14+E15+E16+E17+E18+E19</f>
        <v>-100.03999999999999</v>
      </c>
      <c r="F13" s="100">
        <f>F14+F15+F16+F17+F18+F19</f>
        <v>780.28</v>
      </c>
    </row>
    <row r="14" spans="1:7" s="150" customFormat="1" ht="30" customHeight="1">
      <c r="A14" s="96" t="s">
        <v>102</v>
      </c>
      <c r="B14" s="54" t="s">
        <v>212</v>
      </c>
      <c r="C14" s="54" t="s">
        <v>103</v>
      </c>
      <c r="D14" s="100">
        <v>2</v>
      </c>
      <c r="E14" s="100">
        <v>0</v>
      </c>
      <c r="F14" s="100">
        <f t="shared" si="0"/>
        <v>2</v>
      </c>
    </row>
    <row r="15" spans="1:7" s="150" customFormat="1" ht="45.75" customHeight="1">
      <c r="A15" s="96" t="s">
        <v>2</v>
      </c>
      <c r="B15" s="54" t="s">
        <v>212</v>
      </c>
      <c r="C15" s="54" t="s">
        <v>108</v>
      </c>
      <c r="D15" s="100">
        <v>534.94000000000005</v>
      </c>
      <c r="E15" s="100">
        <v>0</v>
      </c>
      <c r="F15" s="100">
        <f t="shared" si="0"/>
        <v>534.94000000000005</v>
      </c>
    </row>
    <row r="16" spans="1:7" s="150" customFormat="1" ht="39" customHeight="1">
      <c r="A16" s="96" t="s">
        <v>104</v>
      </c>
      <c r="B16" s="54" t="s">
        <v>212</v>
      </c>
      <c r="C16" s="54">
        <v>851</v>
      </c>
      <c r="D16" s="100">
        <v>3.8</v>
      </c>
      <c r="E16" s="100">
        <v>0</v>
      </c>
      <c r="F16" s="100">
        <f t="shared" si="0"/>
        <v>3.8</v>
      </c>
    </row>
    <row r="17" spans="1:6" s="150" customFormat="1" ht="30" customHeight="1">
      <c r="A17" s="96" t="s">
        <v>230</v>
      </c>
      <c r="B17" s="129" t="s">
        <v>212</v>
      </c>
      <c r="C17" s="54" t="s">
        <v>231</v>
      </c>
      <c r="D17" s="100">
        <v>10.8</v>
      </c>
      <c r="E17" s="100">
        <v>3</v>
      </c>
      <c r="F17" s="100">
        <f t="shared" si="0"/>
        <v>13.8</v>
      </c>
    </row>
    <row r="18" spans="1:6" s="150" customFormat="1" ht="30" customHeight="1">
      <c r="A18" s="109" t="s">
        <v>215</v>
      </c>
      <c r="B18" s="129" t="s">
        <v>293</v>
      </c>
      <c r="C18" s="54" t="s">
        <v>101</v>
      </c>
      <c r="D18" s="100">
        <v>252.51</v>
      </c>
      <c r="E18" s="100">
        <v>-79.099999999999994</v>
      </c>
      <c r="F18" s="100">
        <f t="shared" si="0"/>
        <v>173.41</v>
      </c>
    </row>
    <row r="19" spans="1:6" s="150" customFormat="1" ht="61.5" customHeight="1">
      <c r="A19" s="109" t="s">
        <v>217</v>
      </c>
      <c r="B19" s="129" t="s">
        <v>293</v>
      </c>
      <c r="C19" s="54" t="s">
        <v>216</v>
      </c>
      <c r="D19" s="100">
        <v>76.27</v>
      </c>
      <c r="E19" s="100">
        <v>-23.94</v>
      </c>
      <c r="F19" s="100">
        <f t="shared" si="0"/>
        <v>52.33</v>
      </c>
    </row>
    <row r="20" spans="1:6" s="151" customFormat="1" ht="69.75" customHeight="1">
      <c r="A20" s="132" t="s">
        <v>253</v>
      </c>
      <c r="B20" s="123" t="s">
        <v>194</v>
      </c>
      <c r="C20" s="123"/>
      <c r="D20" s="131">
        <v>1059.27</v>
      </c>
      <c r="E20" s="131">
        <f>E21+E29+E31+E33</f>
        <v>1205.27</v>
      </c>
      <c r="F20" s="131">
        <f>F21+F29+F31+F33</f>
        <v>2264.54</v>
      </c>
    </row>
    <row r="21" spans="1:6" s="150" customFormat="1" ht="33" customHeight="1">
      <c r="A21" s="182" t="s">
        <v>242</v>
      </c>
      <c r="B21" s="54" t="s">
        <v>196</v>
      </c>
      <c r="C21" s="54"/>
      <c r="D21" s="100">
        <v>994.27</v>
      </c>
      <c r="E21" s="100">
        <f>E22+E23+E24+E25+E26+E27+E28</f>
        <v>1205.27</v>
      </c>
      <c r="F21" s="100">
        <f>F22+F23+F24+F25+F26+F27+F28</f>
        <v>2199.54</v>
      </c>
    </row>
    <row r="22" spans="1:6" s="150" customFormat="1" ht="30" customHeight="1">
      <c r="A22" s="194" t="s">
        <v>215</v>
      </c>
      <c r="B22" s="54" t="s">
        <v>196</v>
      </c>
      <c r="C22" s="54" t="s">
        <v>101</v>
      </c>
      <c r="D22" s="100">
        <v>0</v>
      </c>
      <c r="E22" s="100">
        <v>0</v>
      </c>
      <c r="F22" s="100">
        <f t="shared" ref="F22:F28" si="1">D22+E22</f>
        <v>0</v>
      </c>
    </row>
    <row r="23" spans="1:6" s="150" customFormat="1" ht="77.25" customHeight="1">
      <c r="A23" s="96" t="s">
        <v>217</v>
      </c>
      <c r="B23" s="54" t="s">
        <v>196</v>
      </c>
      <c r="C23" s="54" t="s">
        <v>216</v>
      </c>
      <c r="D23" s="100">
        <v>0</v>
      </c>
      <c r="E23" s="100">
        <v>0</v>
      </c>
      <c r="F23" s="100">
        <f t="shared" si="1"/>
        <v>0</v>
      </c>
    </row>
    <row r="24" spans="1:6" s="150" customFormat="1" ht="42" customHeight="1">
      <c r="A24" s="112" t="s">
        <v>2</v>
      </c>
      <c r="B24" s="54" t="s">
        <v>196</v>
      </c>
      <c r="C24" s="54">
        <v>244</v>
      </c>
      <c r="D24" s="100">
        <v>853.05</v>
      </c>
      <c r="E24" s="100">
        <f>1011+309.82-115.55</f>
        <v>1205.27</v>
      </c>
      <c r="F24" s="100">
        <f t="shared" si="1"/>
        <v>2058.3199999999997</v>
      </c>
    </row>
    <row r="25" spans="1:6" s="150" customFormat="1" ht="39" customHeight="1">
      <c r="A25" s="96" t="s">
        <v>104</v>
      </c>
      <c r="B25" s="54" t="s">
        <v>196</v>
      </c>
      <c r="C25" s="98" t="s">
        <v>109</v>
      </c>
      <c r="D25" s="152">
        <v>92.34</v>
      </c>
      <c r="E25" s="152">
        <v>0</v>
      </c>
      <c r="F25" s="100">
        <f t="shared" si="1"/>
        <v>92.34</v>
      </c>
    </row>
    <row r="26" spans="1:6" s="150" customFormat="1" ht="39" customHeight="1">
      <c r="A26" s="96" t="s">
        <v>251</v>
      </c>
      <c r="B26" s="54" t="s">
        <v>196</v>
      </c>
      <c r="C26" s="98" t="s">
        <v>10</v>
      </c>
      <c r="D26" s="152">
        <v>48.88</v>
      </c>
      <c r="E26" s="152">
        <v>0</v>
      </c>
      <c r="F26" s="100">
        <f t="shared" si="1"/>
        <v>48.88</v>
      </c>
    </row>
    <row r="27" spans="1:6" s="150" customFormat="1" ht="39" customHeight="1">
      <c r="A27" s="109" t="s">
        <v>215</v>
      </c>
      <c r="B27" s="129" t="s">
        <v>295</v>
      </c>
      <c r="C27" s="54" t="s">
        <v>101</v>
      </c>
      <c r="D27" s="152">
        <v>0</v>
      </c>
      <c r="E27" s="152">
        <v>0</v>
      </c>
      <c r="F27" s="100">
        <f t="shared" si="1"/>
        <v>0</v>
      </c>
    </row>
    <row r="28" spans="1:6" s="150" customFormat="1" ht="39" customHeight="1">
      <c r="A28" s="109" t="s">
        <v>217</v>
      </c>
      <c r="B28" s="129" t="s">
        <v>295</v>
      </c>
      <c r="C28" s="54" t="s">
        <v>216</v>
      </c>
      <c r="D28" s="152">
        <v>0</v>
      </c>
      <c r="E28" s="152">
        <v>0</v>
      </c>
      <c r="F28" s="100">
        <f t="shared" si="1"/>
        <v>0</v>
      </c>
    </row>
    <row r="29" spans="1:6" s="150" customFormat="1" ht="27.75" customHeight="1">
      <c r="A29" s="182" t="s">
        <v>243</v>
      </c>
      <c r="B29" s="54" t="s">
        <v>195</v>
      </c>
      <c r="C29" s="54"/>
      <c r="D29" s="100">
        <v>23</v>
      </c>
      <c r="E29" s="100">
        <f>E30</f>
        <v>0</v>
      </c>
      <c r="F29" s="100">
        <f>F30</f>
        <v>23</v>
      </c>
    </row>
    <row r="30" spans="1:6" s="150" customFormat="1" ht="30" customHeight="1">
      <c r="A30" s="112" t="s">
        <v>2</v>
      </c>
      <c r="B30" s="54" t="s">
        <v>195</v>
      </c>
      <c r="C30" s="54">
        <v>244</v>
      </c>
      <c r="D30" s="100">
        <v>23</v>
      </c>
      <c r="E30" s="100">
        <v>0</v>
      </c>
      <c r="F30" s="100">
        <f>D30+E30</f>
        <v>23</v>
      </c>
    </row>
    <row r="31" spans="1:6" s="151" customFormat="1" ht="42" customHeight="1">
      <c r="A31" s="195" t="s">
        <v>247</v>
      </c>
      <c r="B31" s="54" t="s">
        <v>198</v>
      </c>
      <c r="C31" s="54"/>
      <c r="D31" s="100">
        <v>40</v>
      </c>
      <c r="E31" s="100">
        <f>E32</f>
        <v>0</v>
      </c>
      <c r="F31" s="100">
        <f>F32</f>
        <v>40</v>
      </c>
    </row>
    <row r="32" spans="1:6" s="151" customFormat="1" ht="30" customHeight="1">
      <c r="A32" s="112" t="s">
        <v>2</v>
      </c>
      <c r="B32" s="54" t="s">
        <v>198</v>
      </c>
      <c r="C32" s="98" t="s">
        <v>108</v>
      </c>
      <c r="D32" s="152">
        <v>40</v>
      </c>
      <c r="E32" s="152">
        <v>0</v>
      </c>
      <c r="F32" s="152">
        <f>D32+E32</f>
        <v>40</v>
      </c>
    </row>
    <row r="33" spans="1:6" s="150" customFormat="1" ht="25.5" customHeight="1">
      <c r="A33" s="195" t="s">
        <v>244</v>
      </c>
      <c r="B33" s="54" t="s">
        <v>199</v>
      </c>
      <c r="C33" s="54"/>
      <c r="D33" s="100">
        <v>2</v>
      </c>
      <c r="E33" s="100">
        <f>E34</f>
        <v>0</v>
      </c>
      <c r="F33" s="100">
        <f>F34</f>
        <v>2</v>
      </c>
    </row>
    <row r="34" spans="1:6" s="150" customFormat="1" ht="30.75" customHeight="1">
      <c r="A34" s="112" t="s">
        <v>2</v>
      </c>
      <c r="B34" s="54" t="s">
        <v>199</v>
      </c>
      <c r="C34" s="98" t="s">
        <v>108</v>
      </c>
      <c r="D34" s="152">
        <v>2</v>
      </c>
      <c r="E34" s="152">
        <v>0</v>
      </c>
      <c r="F34" s="152">
        <f>D34+E34</f>
        <v>2</v>
      </c>
    </row>
    <row r="35" spans="1:6" s="150" customFormat="1" ht="60.75" customHeight="1">
      <c r="A35" s="132" t="s">
        <v>252</v>
      </c>
      <c r="B35" s="123" t="s">
        <v>202</v>
      </c>
      <c r="C35" s="125"/>
      <c r="D35" s="154">
        <v>4817.8100000000004</v>
      </c>
      <c r="E35" s="154">
        <f>E36+E38</f>
        <v>318.98</v>
      </c>
      <c r="F35" s="154">
        <f>F36+F38</f>
        <v>5136.79</v>
      </c>
    </row>
    <row r="36" spans="1:6" s="150" customFormat="1" ht="31.5" customHeight="1">
      <c r="A36" s="182" t="s">
        <v>248</v>
      </c>
      <c r="B36" s="54" t="s">
        <v>204</v>
      </c>
      <c r="C36" s="54"/>
      <c r="D36" s="100">
        <v>4151.8500000000004</v>
      </c>
      <c r="E36" s="100">
        <f>E37</f>
        <v>313.29000000000002</v>
      </c>
      <c r="F36" s="100">
        <f>F37</f>
        <v>4465.1400000000003</v>
      </c>
    </row>
    <row r="37" spans="1:6" s="150" customFormat="1" ht="43.5" customHeight="1">
      <c r="A37" s="112" t="s">
        <v>173</v>
      </c>
      <c r="B37" s="54" t="s">
        <v>204</v>
      </c>
      <c r="C37" s="54" t="s">
        <v>11</v>
      </c>
      <c r="D37" s="100">
        <v>4151.8500000000004</v>
      </c>
      <c r="E37" s="100">
        <v>313.29000000000002</v>
      </c>
      <c r="F37" s="100">
        <f>D37+E37</f>
        <v>4465.1400000000003</v>
      </c>
    </row>
    <row r="38" spans="1:6" s="150" customFormat="1" ht="27.75" customHeight="1">
      <c r="A38" s="96" t="s">
        <v>245</v>
      </c>
      <c r="B38" s="54" t="s">
        <v>203</v>
      </c>
      <c r="C38" s="98"/>
      <c r="D38" s="152">
        <v>665.96</v>
      </c>
      <c r="E38" s="152">
        <f>E39+E40+E41+E42+E44+E45+E43</f>
        <v>5.69</v>
      </c>
      <c r="F38" s="152">
        <f>F39+F40+F41+F42+F44+F45+F43</f>
        <v>671.65</v>
      </c>
    </row>
    <row r="39" spans="1:6" s="150" customFormat="1" ht="26.25" customHeight="1">
      <c r="A39" s="194" t="s">
        <v>366</v>
      </c>
      <c r="B39" s="54" t="s">
        <v>203</v>
      </c>
      <c r="C39" s="98" t="s">
        <v>365</v>
      </c>
      <c r="D39" s="152">
        <v>166.6</v>
      </c>
      <c r="E39" s="152">
        <v>4.97</v>
      </c>
      <c r="F39" s="152">
        <f t="shared" ref="F39:F45" si="2">D39+E39</f>
        <v>171.57</v>
      </c>
    </row>
    <row r="40" spans="1:6" s="150" customFormat="1" ht="72" customHeight="1">
      <c r="A40" s="96" t="s">
        <v>368</v>
      </c>
      <c r="B40" s="54" t="s">
        <v>203</v>
      </c>
      <c r="C40" s="98" t="s">
        <v>367</v>
      </c>
      <c r="D40" s="152">
        <v>50.31</v>
      </c>
      <c r="E40" s="152">
        <v>1.5</v>
      </c>
      <c r="F40" s="152">
        <f t="shared" si="2"/>
        <v>51.81</v>
      </c>
    </row>
    <row r="41" spans="1:6" s="150" customFormat="1" ht="24.75" customHeight="1">
      <c r="A41" s="112" t="s">
        <v>2</v>
      </c>
      <c r="B41" s="54" t="s">
        <v>203</v>
      </c>
      <c r="C41" s="98" t="s">
        <v>108</v>
      </c>
      <c r="D41" s="152">
        <v>311.89</v>
      </c>
      <c r="E41" s="152">
        <v>0</v>
      </c>
      <c r="F41" s="152">
        <f t="shared" si="2"/>
        <v>311.89</v>
      </c>
    </row>
    <row r="42" spans="1:6" s="150" customFormat="1" ht="36" customHeight="1">
      <c r="A42" s="49" t="s">
        <v>104</v>
      </c>
      <c r="B42" s="54" t="s">
        <v>203</v>
      </c>
      <c r="C42" s="98" t="s">
        <v>109</v>
      </c>
      <c r="D42" s="152">
        <v>80.11</v>
      </c>
      <c r="E42" s="152">
        <v>0</v>
      </c>
      <c r="F42" s="152">
        <f t="shared" si="2"/>
        <v>80.11</v>
      </c>
    </row>
    <row r="43" spans="1:6" s="150" customFormat="1" ht="36" customHeight="1">
      <c r="A43" s="49" t="s">
        <v>2</v>
      </c>
      <c r="B43" s="264" t="s">
        <v>339</v>
      </c>
      <c r="C43" s="98" t="s">
        <v>108</v>
      </c>
      <c r="D43" s="152">
        <v>8.6</v>
      </c>
      <c r="E43" s="152">
        <v>0</v>
      </c>
      <c r="F43" s="152">
        <f t="shared" si="2"/>
        <v>8.6</v>
      </c>
    </row>
    <row r="44" spans="1:6" s="150" customFormat="1" ht="36" customHeight="1">
      <c r="A44" s="109" t="s">
        <v>366</v>
      </c>
      <c r="B44" s="129" t="s">
        <v>296</v>
      </c>
      <c r="C44" s="54" t="s">
        <v>365</v>
      </c>
      <c r="D44" s="152">
        <v>37.21</v>
      </c>
      <c r="E44" s="152">
        <v>-0.6</v>
      </c>
      <c r="F44" s="152">
        <f t="shared" si="2"/>
        <v>36.61</v>
      </c>
    </row>
    <row r="45" spans="1:6" s="150" customFormat="1" ht="36" customHeight="1">
      <c r="A45" s="109" t="s">
        <v>368</v>
      </c>
      <c r="B45" s="129" t="s">
        <v>296</v>
      </c>
      <c r="C45" s="54" t="s">
        <v>367</v>
      </c>
      <c r="D45" s="152">
        <v>11.24</v>
      </c>
      <c r="E45" s="152">
        <v>-0.18</v>
      </c>
      <c r="F45" s="152">
        <f t="shared" si="2"/>
        <v>11.06</v>
      </c>
    </row>
    <row r="46" spans="1:6" s="150" customFormat="1" ht="73.5" customHeight="1">
      <c r="A46" s="193" t="s">
        <v>254</v>
      </c>
      <c r="B46" s="125" t="s">
        <v>200</v>
      </c>
      <c r="C46" s="123"/>
      <c r="D46" s="131">
        <v>265.32</v>
      </c>
      <c r="E46" s="131">
        <f>E47</f>
        <v>-265.32000000000005</v>
      </c>
      <c r="F46" s="131">
        <f>F47</f>
        <v>0</v>
      </c>
    </row>
    <row r="47" spans="1:6" s="150" customFormat="1" ht="36" customHeight="1">
      <c r="A47" s="183" t="s">
        <v>246</v>
      </c>
      <c r="B47" s="98" t="s">
        <v>201</v>
      </c>
      <c r="C47" s="54"/>
      <c r="D47" s="100">
        <v>265.32</v>
      </c>
      <c r="E47" s="100">
        <f>E48+E49+E50+E51</f>
        <v>-265.32000000000005</v>
      </c>
      <c r="F47" s="100">
        <f>F48+F49+F50+F51</f>
        <v>0</v>
      </c>
    </row>
    <row r="48" spans="1:6" s="150" customFormat="1" ht="27.75" customHeight="1">
      <c r="A48" s="194" t="s">
        <v>215</v>
      </c>
      <c r="B48" s="98" t="s">
        <v>201</v>
      </c>
      <c r="C48" s="54" t="s">
        <v>101</v>
      </c>
      <c r="D48" s="100">
        <v>167.86</v>
      </c>
      <c r="E48" s="100">
        <v>-167.86</v>
      </c>
      <c r="F48" s="100">
        <f>D48+E48</f>
        <v>0</v>
      </c>
    </row>
    <row r="49" spans="1:8" s="150" customFormat="1" ht="63.75" customHeight="1">
      <c r="A49" s="96" t="s">
        <v>217</v>
      </c>
      <c r="B49" s="98" t="s">
        <v>201</v>
      </c>
      <c r="C49" s="54" t="s">
        <v>216</v>
      </c>
      <c r="D49" s="100">
        <v>50.69</v>
      </c>
      <c r="E49" s="100">
        <v>-50.69</v>
      </c>
      <c r="F49" s="100">
        <f>D49+E49</f>
        <v>0</v>
      </c>
    </row>
    <row r="50" spans="1:8" s="150" customFormat="1" ht="40.5" customHeight="1">
      <c r="A50" s="109" t="s">
        <v>215</v>
      </c>
      <c r="B50" s="98" t="s">
        <v>294</v>
      </c>
      <c r="C50" s="106" t="s">
        <v>101</v>
      </c>
      <c r="D50" s="100">
        <v>35.92</v>
      </c>
      <c r="E50" s="100">
        <v>-35.92</v>
      </c>
      <c r="F50" s="100">
        <f>D50+E50</f>
        <v>0</v>
      </c>
    </row>
    <row r="51" spans="1:8" s="150" customFormat="1" ht="54.75" customHeight="1">
      <c r="A51" s="109" t="s">
        <v>217</v>
      </c>
      <c r="B51" s="98" t="s">
        <v>294</v>
      </c>
      <c r="C51" s="106" t="s">
        <v>216</v>
      </c>
      <c r="D51" s="100">
        <v>10.85</v>
      </c>
      <c r="E51" s="100">
        <v>-10.85</v>
      </c>
      <c r="F51" s="100">
        <f>D51+E51</f>
        <v>0</v>
      </c>
    </row>
    <row r="52" spans="1:8" s="150" customFormat="1" ht="54.75" customHeight="1">
      <c r="A52" s="105" t="s">
        <v>331</v>
      </c>
      <c r="B52" s="125" t="s">
        <v>332</v>
      </c>
      <c r="C52" s="106"/>
      <c r="D52" s="100">
        <v>1836.54</v>
      </c>
      <c r="E52" s="100">
        <f t="shared" ref="E52:F55" si="3">E53</f>
        <v>0</v>
      </c>
      <c r="F52" s="100">
        <f t="shared" si="3"/>
        <v>1836.54</v>
      </c>
    </row>
    <row r="53" spans="1:8" s="150" customFormat="1" ht="93" customHeight="1">
      <c r="A53" s="96" t="s">
        <v>348</v>
      </c>
      <c r="B53" s="98" t="s">
        <v>334</v>
      </c>
      <c r="C53" s="106"/>
      <c r="D53" s="100">
        <v>1836.54</v>
      </c>
      <c r="E53" s="100">
        <f t="shared" si="3"/>
        <v>0</v>
      </c>
      <c r="F53" s="100">
        <f t="shared" si="3"/>
        <v>1836.54</v>
      </c>
    </row>
    <row r="54" spans="1:8" s="150" customFormat="1" ht="54.75" customHeight="1">
      <c r="A54" s="96" t="s">
        <v>335</v>
      </c>
      <c r="B54" s="98" t="s">
        <v>336</v>
      </c>
      <c r="C54" s="106"/>
      <c r="D54" s="100">
        <v>1836.54</v>
      </c>
      <c r="E54" s="100">
        <f t="shared" si="3"/>
        <v>0</v>
      </c>
      <c r="F54" s="100">
        <f t="shared" si="3"/>
        <v>1836.54</v>
      </c>
    </row>
    <row r="55" spans="1:8" s="150" customFormat="1" ht="39" customHeight="1">
      <c r="A55" s="74" t="s">
        <v>337</v>
      </c>
      <c r="B55" s="98" t="s">
        <v>338</v>
      </c>
      <c r="C55" s="54"/>
      <c r="D55" s="100">
        <v>1836.54</v>
      </c>
      <c r="E55" s="100">
        <f t="shared" si="3"/>
        <v>0</v>
      </c>
      <c r="F55" s="100">
        <f t="shared" si="3"/>
        <v>1836.54</v>
      </c>
    </row>
    <row r="56" spans="1:8" s="150" customFormat="1" ht="42.75" customHeight="1">
      <c r="A56" s="74" t="s">
        <v>2</v>
      </c>
      <c r="B56" s="98" t="s">
        <v>338</v>
      </c>
      <c r="C56" s="54" t="s">
        <v>108</v>
      </c>
      <c r="D56" s="100">
        <v>1836.54</v>
      </c>
      <c r="E56" s="100">
        <v>0</v>
      </c>
      <c r="F56" s="100">
        <f>D56+E56</f>
        <v>1836.54</v>
      </c>
    </row>
    <row r="57" spans="1:8" s="150" customFormat="1" ht="33.75" customHeight="1">
      <c r="A57" s="116" t="s">
        <v>177</v>
      </c>
      <c r="B57" s="113" t="s">
        <v>205</v>
      </c>
      <c r="C57" s="113"/>
      <c r="D57" s="114">
        <v>694.98</v>
      </c>
      <c r="E57" s="114">
        <f>E58+E61</f>
        <v>0</v>
      </c>
      <c r="F57" s="131">
        <f>F58+F61</f>
        <v>694.98</v>
      </c>
    </row>
    <row r="58" spans="1:8" s="150" customFormat="1" ht="31.5" customHeight="1">
      <c r="A58" s="181" t="s">
        <v>1</v>
      </c>
      <c r="B58" s="54" t="s">
        <v>213</v>
      </c>
      <c r="C58" s="54"/>
      <c r="D58" s="100">
        <v>634.98</v>
      </c>
      <c r="E58" s="100">
        <f>E59+E60</f>
        <v>0</v>
      </c>
      <c r="F58" s="100">
        <f>F59+F60</f>
        <v>634.98</v>
      </c>
    </row>
    <row r="59" spans="1:8" s="150" customFormat="1" ht="33" customHeight="1">
      <c r="A59" s="194" t="s">
        <v>215</v>
      </c>
      <c r="B59" s="54" t="s">
        <v>213</v>
      </c>
      <c r="C59" s="54" t="s">
        <v>101</v>
      </c>
      <c r="D59" s="100">
        <v>487.7</v>
      </c>
      <c r="E59" s="100">
        <v>0</v>
      </c>
      <c r="F59" s="100">
        <f>D59+E59</f>
        <v>487.7</v>
      </c>
    </row>
    <row r="60" spans="1:8" s="150" customFormat="1" ht="72.75" customHeight="1">
      <c r="A60" s="96" t="s">
        <v>217</v>
      </c>
      <c r="B60" s="54" t="s">
        <v>213</v>
      </c>
      <c r="C60" s="54" t="s">
        <v>216</v>
      </c>
      <c r="D60" s="100">
        <v>147.28</v>
      </c>
      <c r="E60" s="100">
        <v>0</v>
      </c>
      <c r="F60" s="100">
        <f>D60+E60</f>
        <v>147.28</v>
      </c>
    </row>
    <row r="61" spans="1:8" s="150" customFormat="1" ht="19.5" customHeight="1">
      <c r="A61" s="144" t="s">
        <v>3</v>
      </c>
      <c r="B61" s="54" t="s">
        <v>206</v>
      </c>
      <c r="C61" s="54"/>
      <c r="D61" s="100">
        <v>60</v>
      </c>
      <c r="E61" s="100">
        <v>0</v>
      </c>
      <c r="F61" s="100">
        <f>F62</f>
        <v>60</v>
      </c>
    </row>
    <row r="62" spans="1:8" s="150" customFormat="1" ht="27.75" customHeight="1">
      <c r="A62" s="96" t="s">
        <v>5</v>
      </c>
      <c r="B62" s="54" t="s">
        <v>214</v>
      </c>
      <c r="C62" s="54" t="s">
        <v>6</v>
      </c>
      <c r="D62" s="100">
        <v>60</v>
      </c>
      <c r="E62" s="100">
        <v>0</v>
      </c>
      <c r="F62" s="100">
        <f>D62+E62</f>
        <v>60</v>
      </c>
    </row>
    <row r="63" spans="1:8" ht="18.75" hidden="1">
      <c r="A63" s="153" t="s">
        <v>98</v>
      </c>
      <c r="B63" s="123" t="s">
        <v>118</v>
      </c>
      <c r="C63" s="123" t="s">
        <v>68</v>
      </c>
      <c r="D63" s="131"/>
      <c r="E63" s="131"/>
      <c r="F63" s="131"/>
    </row>
    <row r="64" spans="1:8" s="184" customFormat="1" ht="18.75">
      <c r="A64" s="304" t="s">
        <v>36</v>
      </c>
      <c r="B64" s="305"/>
      <c r="C64" s="306"/>
      <c r="D64" s="196">
        <v>11313.65</v>
      </c>
      <c r="E64" s="196">
        <f>E8+E57+E52</f>
        <v>1492.4</v>
      </c>
      <c r="F64" s="196">
        <f>F8+F57+F52</f>
        <v>12806.05</v>
      </c>
      <c r="G64" s="238"/>
      <c r="H64" s="238"/>
    </row>
  </sheetData>
  <mergeCells count="9">
    <mergeCell ref="C1:F1"/>
    <mergeCell ref="A3:F3"/>
    <mergeCell ref="F5:F6"/>
    <mergeCell ref="E5:E6"/>
    <mergeCell ref="C4:F4"/>
    <mergeCell ref="A64:C64"/>
    <mergeCell ref="A5:A6"/>
    <mergeCell ref="B5:C5"/>
    <mergeCell ref="D5:D6"/>
  </mergeCells>
  <phoneticPr fontId="4" type="noConversion"/>
  <pageMargins left="0.75" right="0.75" top="1" bottom="1" header="0.5" footer="0.5"/>
  <pageSetup paperSize="9" scale="4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5</vt:i4>
      </vt:variant>
    </vt:vector>
  </HeadingPairs>
  <TitlesOfParts>
    <vt:vector size="18" baseType="lpstr">
      <vt:lpstr>Прил1</vt:lpstr>
      <vt:lpstr>Прил2</vt:lpstr>
      <vt:lpstr>Прил3</vt:lpstr>
      <vt:lpstr>Прил4</vt:lpstr>
      <vt:lpstr>Прил5</vt:lpstr>
      <vt:lpstr>Прил6</vt:lpstr>
      <vt:lpstr>Прил7</vt:lpstr>
      <vt:lpstr>Прил8</vt:lpstr>
      <vt:lpstr>Прил9</vt:lpstr>
      <vt:lpstr>Прил10</vt:lpstr>
      <vt:lpstr>Прил11</vt:lpstr>
      <vt:lpstr>Прил12</vt:lpstr>
      <vt:lpstr>Прил13</vt:lpstr>
      <vt:lpstr>Прил10!Область_печати</vt:lpstr>
      <vt:lpstr>Прил4!Область_печати</vt:lpstr>
      <vt:lpstr>Прил5!Область_печати</vt:lpstr>
      <vt:lpstr>Прил6!Область_печати</vt:lpstr>
      <vt:lpstr>Прил7!Область_печати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Admin</cp:lastModifiedBy>
  <cp:lastPrinted>2020-12-22T04:20:41Z</cp:lastPrinted>
  <dcterms:created xsi:type="dcterms:W3CDTF">2007-09-12T09:25:25Z</dcterms:created>
  <dcterms:modified xsi:type="dcterms:W3CDTF">2020-12-22T04:21:35Z</dcterms:modified>
</cp:coreProperties>
</file>