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1167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6" i="1"/>
  <c r="F10"/>
  <c r="D24"/>
  <c r="D6"/>
  <c r="C24"/>
  <c r="C6"/>
  <c r="C31"/>
  <c r="C30"/>
  <c r="C5"/>
  <c r="C34"/>
  <c r="C50"/>
  <c r="C10"/>
  <c r="D10"/>
  <c r="F31"/>
  <c r="F30"/>
  <c r="F24"/>
  <c r="F5"/>
  <c r="G39"/>
  <c r="E37"/>
  <c r="E38"/>
  <c r="E39"/>
  <c r="G38"/>
  <c r="F34"/>
  <c r="F50"/>
  <c r="D31"/>
  <c r="D30"/>
  <c r="D5"/>
  <c r="D34"/>
  <c r="D50"/>
  <c r="G43"/>
  <c r="G40"/>
  <c r="G50"/>
  <c r="G35"/>
  <c r="G36"/>
  <c r="G37"/>
  <c r="G44"/>
  <c r="G45"/>
  <c r="G46"/>
  <c r="G47"/>
  <c r="G48"/>
  <c r="G49"/>
  <c r="E36"/>
  <c r="E44"/>
  <c r="E45"/>
  <c r="E46"/>
  <c r="E47"/>
  <c r="E49"/>
  <c r="G34"/>
  <c r="G33"/>
  <c r="G5"/>
  <c r="G6"/>
  <c r="G30"/>
  <c r="G31"/>
  <c r="G32"/>
  <c r="G24"/>
  <c r="G28"/>
  <c r="G25"/>
  <c r="G10"/>
  <c r="G9"/>
  <c r="E34"/>
  <c r="E33"/>
  <c r="E32"/>
  <c r="E31"/>
  <c r="E30"/>
  <c r="E28"/>
  <c r="E25"/>
  <c r="E24"/>
  <c r="E19"/>
  <c r="E10"/>
  <c r="E9"/>
  <c r="E6"/>
  <c r="E5"/>
</calcChain>
</file>

<file path=xl/sharedStrings.xml><?xml version="1.0" encoding="utf-8"?>
<sst xmlns="http://schemas.openxmlformats.org/spreadsheetml/2006/main" count="81" uniqueCount="78">
  <si>
    <t>Доходы бюджета - Итого</t>
  </si>
  <si>
    <t>000 1 01 02000 01 0000 110</t>
  </si>
  <si>
    <t>000 1 05 00000 00 0000 000</t>
  </si>
  <si>
    <t>Налог,   взимаемый   в</t>
  </si>
  <si>
    <t>связи  с   применением</t>
  </si>
  <si>
    <t>упрощенной     системы</t>
  </si>
  <si>
    <t xml:space="preserve">налогообложения       </t>
  </si>
  <si>
    <t>000 1 05 01000 00 0000 110</t>
  </si>
  <si>
    <t>Единый    налог     на</t>
  </si>
  <si>
    <t>вмененный  доход   для</t>
  </si>
  <si>
    <t>отдельных        видов</t>
  </si>
  <si>
    <t xml:space="preserve">деятельности          </t>
  </si>
  <si>
    <t>000 1 05 02000 02 0000 110</t>
  </si>
  <si>
    <t>000 1 05 03000 01 0000 110</t>
  </si>
  <si>
    <t>патентной      системы</t>
  </si>
  <si>
    <t>000 1 05 04000 02 0000 110</t>
  </si>
  <si>
    <t xml:space="preserve">Налоги на имущество   </t>
  </si>
  <si>
    <t>000 1 06 00000 00 0000 000</t>
  </si>
  <si>
    <t>Налог   на   имущество</t>
  </si>
  <si>
    <t>000 1 06 01000 00 0000 110</t>
  </si>
  <si>
    <t xml:space="preserve">организаций           </t>
  </si>
  <si>
    <t>000 1 06 02000 02 0000 110</t>
  </si>
  <si>
    <t xml:space="preserve">Земельный налог       </t>
  </si>
  <si>
    <t>000 1 06 06000 00 0000 110</t>
  </si>
  <si>
    <t>000 1 17 00000 00 0000 000</t>
  </si>
  <si>
    <t>000 2 02 00000 00 0000 000</t>
  </si>
  <si>
    <t xml:space="preserve">     Наименование    показателя      </t>
  </si>
  <si>
    <t xml:space="preserve">      Коды бюджетной  классификации доходов и расходов      </t>
  </si>
  <si>
    <t>Темп роста плановых назначений очередного финансового года к оценке ожидаемого исполнения текущего года,%</t>
  </si>
  <si>
    <t>Выполнние плановых назначений, %</t>
  </si>
  <si>
    <t xml:space="preserve">Налоговые            и
неналоговые    доходы,
всего  в   том   числе
налоговые            и
неналоговые доходы  по
следующим подгруппам: 
</t>
  </si>
  <si>
    <t>Налог    на     доходы физических лиц</t>
  </si>
  <si>
    <t>Налоги  на  совокупный доход</t>
  </si>
  <si>
    <t xml:space="preserve">Единый  сельскохозяйственный налог               </t>
  </si>
  <si>
    <t>Налог   на   имущество физических лиц</t>
  </si>
  <si>
    <t>Прочие     неналоговые доходы</t>
  </si>
  <si>
    <t xml:space="preserve">Безвозмездные    поступления     </t>
  </si>
  <si>
    <t xml:space="preserve">Безвозмездные поступления от  других бюджетов     бюджетной системы     Российской  Федерации        </t>
  </si>
  <si>
    <t>Расходы   бюджета    - ИТОГО:</t>
  </si>
  <si>
    <t>Результат   исполнения бюджета (дефицит  "-", профицит "+")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</si>
  <si>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</si>
  <si>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</si>
  <si>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</si>
  <si>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000 0104 0000000 000 000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</si>
  <si>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</si>
  <si>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</si>
  <si>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</si>
  <si>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</si>
  <si>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</si>
  <si>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</si>
  <si>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</si>
  <si>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</si>
  <si>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</si>
  <si>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000 0707 0000000 000 000</t>
  </si>
  <si>
    <t>Культура, кинематография</t>
  </si>
  <si>
    <t>000 0801 0000000 000 000</t>
  </si>
  <si>
    <t>Социальное обеспечение граждан</t>
  </si>
  <si>
    <t>000 1003 0000000 000 000</t>
  </si>
  <si>
    <t>Физическая культура и спорт</t>
  </si>
  <si>
    <t>000 1105 0000000 000 000</t>
  </si>
  <si>
    <t>Обеспечение пожарной безопасности</t>
  </si>
  <si>
    <t>000 0310 0000000 000 000</t>
  </si>
  <si>
    <t>000 0412 0000000 000 000</t>
  </si>
  <si>
    <t>Другие вопросы в области национальной экономики</t>
  </si>
  <si>
    <t>000 0309 0000000 000 000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</si>
  <si>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</si>
  <si>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000 0314 0000000 000 000</t>
  </si>
  <si>
    <t>Другие вопросы в области национальной безопасности и правоохранительной деятельности</t>
  </si>
  <si>
    <t>000 2 02 10000 00 0000 151</t>
  </si>
  <si>
    <t xml:space="preserve">Дотации бюджетам бюджетной системы Российской Федерации             </t>
  </si>
  <si>
    <t>000 2 02 40000 00 0000 151</t>
  </si>
  <si>
    <t>Иные межбюджетные трансферты</t>
  </si>
  <si>
    <t>Оценка ожидаемого исполнения бюджета МО Онгудайское сельское поселение на 2018 год (тыс.руб.)</t>
  </si>
  <si>
    <t>Плановые назначения на 2018 год (тыс.руб.)</t>
  </si>
  <si>
    <t>Оценка ожидаемого исполнения на 2018 год (тыс.руб)</t>
  </si>
  <si>
    <t>Плановые назначения на 2019 год (тыс.руб)</t>
  </si>
  <si>
    <t>Дорожное хозяйство (Дорожные фонды)</t>
  </si>
  <si>
    <t>000 0409 0000000 000 000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</si>
</sst>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vertical="top" wrapText="1"/>
    </xf>
    <xf numFmtId="0" fontId="5" fillId="0" borderId="0" xfId="0" applyFont="1" applyFill="1"/>
    <xf numFmtId="0" fontId="0" fillId="0" borderId="0" xfId="0" applyFill="1"/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8" fillId="2" borderId="7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62" workbookViewId="0">
      <pane ySplit="4" topLeftCell="A5" activePane="bottomLeft" state="frozen"/>
      <selection pane="bottomLeft" activeCell="D25" sqref="D25"/>
    </sheetView>
  </sheetViews>
  <sheetFormatPr defaultRowHeight="34.5" customHeight="1"/>
  <cols>
    <col min="1" max="1" width="51.7109375" customWidth="1"/>
    <col min="2" max="2" width="35.28515625" customWidth="1"/>
    <col min="3" max="3" width="16.7109375" customWidth="1"/>
    <col min="4" max="4" width="17.85546875" customWidth="1"/>
    <col min="5" max="5" width="12.42578125" customWidth="1"/>
    <col min="6" max="6" width="17.28515625" customWidth="1"/>
    <col min="7" max="7" width="11.42578125" customWidth="1"/>
  </cols>
  <sheetData>
    <row r="1" spans="1:7" ht="34.5" customHeight="1">
      <c r="D1" s="22"/>
      <c r="E1" s="23"/>
      <c r="F1" s="23"/>
    </row>
    <row r="2" spans="1:7" ht="34.5" customHeight="1">
      <c r="A2" s="45" t="s">
        <v>72</v>
      </c>
      <c r="B2" s="45"/>
      <c r="C2" s="45"/>
      <c r="D2" s="45"/>
      <c r="E2" s="45"/>
      <c r="F2" s="45"/>
      <c r="G2" s="45"/>
    </row>
    <row r="3" spans="1:7" ht="34.5" customHeight="1">
      <c r="A3" s="8"/>
      <c r="B3" s="8"/>
      <c r="C3" s="8"/>
      <c r="D3" s="8"/>
    </row>
    <row r="4" spans="1:7" ht="119.25" customHeight="1">
      <c r="A4" s="4" t="s">
        <v>26</v>
      </c>
      <c r="B4" s="2" t="s">
        <v>27</v>
      </c>
      <c r="C4" s="2" t="s">
        <v>73</v>
      </c>
      <c r="D4" s="2" t="s">
        <v>74</v>
      </c>
      <c r="E4" s="2" t="s">
        <v>29</v>
      </c>
      <c r="F4" s="2" t="s">
        <v>75</v>
      </c>
      <c r="G4" s="2" t="s">
        <v>28</v>
      </c>
    </row>
    <row r="5" spans="1:7" ht="23.25" customHeight="1">
      <c r="A5" s="7" t="s">
        <v>0</v>
      </c>
      <c r="B5" s="3"/>
      <c r="C5" s="10">
        <f>C6+C30</f>
        <v>9345.9000000000015</v>
      </c>
      <c r="D5" s="10">
        <f>D6+D30</f>
        <v>9345.9</v>
      </c>
      <c r="E5" s="10">
        <f>D5/C5*100</f>
        <v>99.999999999999972</v>
      </c>
      <c r="F5" s="10">
        <f>F6+F30</f>
        <v>9230.6299999999992</v>
      </c>
      <c r="G5" s="9">
        <f>F5/D5*100</f>
        <v>98.766624937138204</v>
      </c>
    </row>
    <row r="6" spans="1:7" ht="119.25" customHeight="1">
      <c r="A6" s="48" t="s">
        <v>30</v>
      </c>
      <c r="B6" s="46"/>
      <c r="C6" s="47">
        <f>C9+C10+C24+C29</f>
        <v>5410.1600000000008</v>
      </c>
      <c r="D6" s="47">
        <f>D9+D10+D29+D24</f>
        <v>5410.16</v>
      </c>
      <c r="E6" s="40">
        <f>D6/C6*100</f>
        <v>99.999999999999972</v>
      </c>
      <c r="F6" s="40">
        <f>F9+F10+F24</f>
        <v>6548.95</v>
      </c>
      <c r="G6" s="14">
        <f>F6/D6*100</f>
        <v>121.049100211454</v>
      </c>
    </row>
    <row r="7" spans="1:7" ht="34.5" hidden="1" customHeight="1" thickBot="1">
      <c r="A7" s="49"/>
      <c r="B7" s="46"/>
      <c r="C7" s="47"/>
      <c r="D7" s="47"/>
      <c r="E7" s="41"/>
      <c r="F7" s="41"/>
      <c r="G7" s="15"/>
    </row>
    <row r="8" spans="1:7" ht="34.5" hidden="1" customHeight="1" thickBot="1">
      <c r="A8" s="50"/>
      <c r="B8" s="46"/>
      <c r="C8" s="47"/>
      <c r="D8" s="47"/>
      <c r="E8" s="42"/>
      <c r="F8" s="42"/>
      <c r="G8" s="16"/>
    </row>
    <row r="9" spans="1:7" ht="34.5" customHeight="1">
      <c r="A9" s="4" t="s">
        <v>31</v>
      </c>
      <c r="B9" s="4" t="s">
        <v>1</v>
      </c>
      <c r="C9" s="11">
        <v>1421.22</v>
      </c>
      <c r="D9" s="11">
        <v>1421.22</v>
      </c>
      <c r="E9" s="10">
        <f>D9/C9*100</f>
        <v>100</v>
      </c>
      <c r="F9" s="11">
        <v>1585.38</v>
      </c>
      <c r="G9" s="9">
        <f>F9/D9*100</f>
        <v>111.55063959133702</v>
      </c>
    </row>
    <row r="10" spans="1:7" ht="34.5" customHeight="1">
      <c r="A10" s="4" t="s">
        <v>32</v>
      </c>
      <c r="B10" s="4" t="s">
        <v>2</v>
      </c>
      <c r="C10" s="11">
        <f>C19</f>
        <v>27.22</v>
      </c>
      <c r="D10" s="11">
        <f>D19</f>
        <v>27.22</v>
      </c>
      <c r="E10" s="10">
        <f>D10/C10*100</f>
        <v>100</v>
      </c>
      <c r="F10" s="11">
        <f>F19</f>
        <v>26.66</v>
      </c>
      <c r="G10" s="12">
        <f>F10/D10*100</f>
        <v>97.942689199118306</v>
      </c>
    </row>
    <row r="11" spans="1:7" ht="34.5" hidden="1" customHeight="1">
      <c r="A11" s="4" t="s">
        <v>3</v>
      </c>
      <c r="B11" s="38" t="s">
        <v>7</v>
      </c>
      <c r="C11" s="43"/>
      <c r="D11" s="43"/>
      <c r="E11" s="43"/>
      <c r="F11" s="43"/>
      <c r="G11" s="17"/>
    </row>
    <row r="12" spans="1:7" ht="34.5" hidden="1" customHeight="1">
      <c r="A12" s="4" t="s">
        <v>4</v>
      </c>
      <c r="B12" s="38"/>
      <c r="C12" s="43"/>
      <c r="D12" s="43"/>
      <c r="E12" s="43"/>
      <c r="F12" s="43"/>
      <c r="G12" s="18"/>
    </row>
    <row r="13" spans="1:7" ht="34.5" hidden="1" customHeight="1">
      <c r="A13" s="4" t="s">
        <v>5</v>
      </c>
      <c r="B13" s="38"/>
      <c r="C13" s="43"/>
      <c r="D13" s="43"/>
      <c r="E13" s="43"/>
      <c r="F13" s="43"/>
      <c r="G13" s="18"/>
    </row>
    <row r="14" spans="1:7" ht="34.5" hidden="1" customHeight="1" thickBot="1">
      <c r="A14" s="4" t="s">
        <v>6</v>
      </c>
      <c r="B14" s="38"/>
      <c r="C14" s="43"/>
      <c r="D14" s="43"/>
      <c r="E14" s="43"/>
      <c r="F14" s="43"/>
      <c r="G14" s="19"/>
    </row>
    <row r="15" spans="1:7" ht="34.5" hidden="1" customHeight="1">
      <c r="A15" s="4" t="s">
        <v>8</v>
      </c>
      <c r="B15" s="38" t="s">
        <v>12</v>
      </c>
      <c r="C15" s="43"/>
      <c r="D15" s="43"/>
      <c r="E15" s="43"/>
      <c r="F15" s="43"/>
      <c r="G15" s="17"/>
    </row>
    <row r="16" spans="1:7" ht="34.5" hidden="1" customHeight="1">
      <c r="A16" s="4" t="s">
        <v>9</v>
      </c>
      <c r="B16" s="38"/>
      <c r="C16" s="43"/>
      <c r="D16" s="43"/>
      <c r="E16" s="43"/>
      <c r="F16" s="43"/>
      <c r="G16" s="18"/>
    </row>
    <row r="17" spans="1:7" ht="34.5" hidden="1" customHeight="1">
      <c r="A17" s="4" t="s">
        <v>10</v>
      </c>
      <c r="B17" s="38"/>
      <c r="C17" s="43"/>
      <c r="D17" s="43"/>
      <c r="E17" s="43"/>
      <c r="F17" s="43"/>
      <c r="G17" s="18"/>
    </row>
    <row r="18" spans="1:7" ht="34.5" hidden="1" customHeight="1" thickBot="1">
      <c r="A18" s="4" t="s">
        <v>11</v>
      </c>
      <c r="B18" s="38"/>
      <c r="C18" s="43"/>
      <c r="D18" s="43"/>
      <c r="E18" s="43"/>
      <c r="F18" s="43"/>
      <c r="G18" s="19"/>
    </row>
    <row r="19" spans="1:7" ht="34.5" customHeight="1">
      <c r="A19" s="5" t="s">
        <v>33</v>
      </c>
      <c r="B19" s="5" t="s">
        <v>13</v>
      </c>
      <c r="C19" s="13">
        <v>27.22</v>
      </c>
      <c r="D19" s="13">
        <v>27.22</v>
      </c>
      <c r="E19" s="10">
        <f>D19/C19*100</f>
        <v>100</v>
      </c>
      <c r="F19" s="13">
        <v>26.66</v>
      </c>
      <c r="G19" s="9">
        <v>98.77</v>
      </c>
    </row>
    <row r="20" spans="1:7" ht="34.5" hidden="1" customHeight="1">
      <c r="A20" s="4" t="s">
        <v>3</v>
      </c>
      <c r="B20" s="38" t="s">
        <v>15</v>
      </c>
      <c r="C20" s="43"/>
      <c r="D20" s="43"/>
      <c r="E20" s="43"/>
      <c r="F20" s="43"/>
      <c r="G20" s="17"/>
    </row>
    <row r="21" spans="1:7" ht="34.5" hidden="1" customHeight="1">
      <c r="A21" s="4" t="s">
        <v>4</v>
      </c>
      <c r="B21" s="38"/>
      <c r="C21" s="43"/>
      <c r="D21" s="43"/>
      <c r="E21" s="43"/>
      <c r="F21" s="43"/>
      <c r="G21" s="18"/>
    </row>
    <row r="22" spans="1:7" ht="34.5" hidden="1" customHeight="1">
      <c r="A22" s="4" t="s">
        <v>14</v>
      </c>
      <c r="B22" s="38"/>
      <c r="C22" s="43"/>
      <c r="D22" s="43"/>
      <c r="E22" s="43"/>
      <c r="F22" s="43"/>
      <c r="G22" s="18"/>
    </row>
    <row r="23" spans="1:7" ht="34.5" hidden="1" customHeight="1" thickBot="1">
      <c r="A23" s="4" t="s">
        <v>6</v>
      </c>
      <c r="B23" s="38"/>
      <c r="C23" s="43"/>
      <c r="D23" s="43"/>
      <c r="E23" s="43"/>
      <c r="F23" s="43"/>
      <c r="G23" s="19"/>
    </row>
    <row r="24" spans="1:7" ht="34.5" customHeight="1">
      <c r="A24" s="4" t="s">
        <v>16</v>
      </c>
      <c r="B24" s="4" t="s">
        <v>17</v>
      </c>
      <c r="C24" s="11">
        <f>C25+C28</f>
        <v>3879.91</v>
      </c>
      <c r="D24" s="11">
        <f>D25+D28</f>
        <v>3879.91</v>
      </c>
      <c r="E24" s="11">
        <f>D24/C24*100</f>
        <v>100</v>
      </c>
      <c r="F24" s="11">
        <f>F25+F28</f>
        <v>4936.91</v>
      </c>
      <c r="G24" s="12">
        <f>F24/D24*100</f>
        <v>127.24289996417444</v>
      </c>
    </row>
    <row r="25" spans="1:7" s="6" customFormat="1" ht="34.5" customHeight="1">
      <c r="A25" s="5" t="s">
        <v>34</v>
      </c>
      <c r="B25" s="5" t="s">
        <v>19</v>
      </c>
      <c r="C25" s="13">
        <v>1153.78</v>
      </c>
      <c r="D25" s="13">
        <v>1153.78</v>
      </c>
      <c r="E25" s="11">
        <f>D25/C25*100</f>
        <v>100</v>
      </c>
      <c r="F25" s="35">
        <v>1801.81</v>
      </c>
      <c r="G25" s="9">
        <f>F25/D25*100</f>
        <v>156.16582017368995</v>
      </c>
    </row>
    <row r="26" spans="1:7" s="6" customFormat="1" ht="34.5" hidden="1" customHeight="1">
      <c r="A26" s="5" t="s">
        <v>18</v>
      </c>
      <c r="B26" s="44" t="s">
        <v>21</v>
      </c>
      <c r="C26" s="39"/>
      <c r="D26" s="39"/>
      <c r="E26" s="39"/>
      <c r="F26" s="39"/>
      <c r="G26" s="20"/>
    </row>
    <row r="27" spans="1:7" s="6" customFormat="1" ht="34.5" hidden="1" customHeight="1" thickBot="1">
      <c r="A27" s="5" t="s">
        <v>20</v>
      </c>
      <c r="B27" s="44"/>
      <c r="C27" s="39"/>
      <c r="D27" s="39"/>
      <c r="E27" s="39"/>
      <c r="F27" s="39"/>
      <c r="G27" s="21"/>
    </row>
    <row r="28" spans="1:7" s="6" customFormat="1" ht="34.5" customHeight="1">
      <c r="A28" s="5" t="s">
        <v>22</v>
      </c>
      <c r="B28" s="5" t="s">
        <v>23</v>
      </c>
      <c r="C28" s="13">
        <v>2726.13</v>
      </c>
      <c r="D28" s="13">
        <v>2726.13</v>
      </c>
      <c r="E28" s="10">
        <f>D28/C28*100</f>
        <v>100</v>
      </c>
      <c r="F28" s="35">
        <v>3135.1</v>
      </c>
      <c r="G28" s="9">
        <f>F28/D28*100</f>
        <v>115.0018524428402</v>
      </c>
    </row>
    <row r="29" spans="1:7" ht="34.5" customHeight="1">
      <c r="A29" s="4" t="s">
        <v>35</v>
      </c>
      <c r="B29" s="4" t="s">
        <v>24</v>
      </c>
      <c r="C29" s="11">
        <v>81.81</v>
      </c>
      <c r="D29" s="11">
        <v>81.81</v>
      </c>
      <c r="E29" s="33">
        <v>0</v>
      </c>
      <c r="F29" s="11">
        <v>0</v>
      </c>
      <c r="G29" s="9">
        <v>0</v>
      </c>
    </row>
    <row r="30" spans="1:7" ht="34.5" customHeight="1">
      <c r="A30" s="7" t="s">
        <v>36</v>
      </c>
      <c r="B30" s="3"/>
      <c r="C30" s="10">
        <f>C31</f>
        <v>3935.74</v>
      </c>
      <c r="D30" s="10">
        <f>D31</f>
        <v>3935.74</v>
      </c>
      <c r="E30" s="10">
        <f>D30/C30*100</f>
        <v>100</v>
      </c>
      <c r="F30" s="10">
        <f>F31+F33</f>
        <v>2681.68</v>
      </c>
      <c r="G30" s="9">
        <f>F30/D30*100</f>
        <v>68.136614715402942</v>
      </c>
    </row>
    <row r="31" spans="1:7" ht="64.5" customHeight="1">
      <c r="A31" s="4" t="s">
        <v>37</v>
      </c>
      <c r="B31" s="4" t="s">
        <v>25</v>
      </c>
      <c r="C31" s="11">
        <f>C32+C33</f>
        <v>3935.74</v>
      </c>
      <c r="D31" s="11">
        <f>D32+D33</f>
        <v>3935.74</v>
      </c>
      <c r="E31" s="11">
        <f>D31/C31*100</f>
        <v>100</v>
      </c>
      <c r="F31" s="11">
        <f>F32</f>
        <v>1106.0999999999999</v>
      </c>
      <c r="G31" s="12">
        <f>F31/D31*100</f>
        <v>28.103990609135764</v>
      </c>
    </row>
    <row r="32" spans="1:7" ht="42.75" customHeight="1">
      <c r="A32" s="4" t="s">
        <v>69</v>
      </c>
      <c r="B32" s="4" t="s">
        <v>68</v>
      </c>
      <c r="C32" s="11">
        <v>1106.1199999999999</v>
      </c>
      <c r="D32" s="11">
        <v>1106.1199999999999</v>
      </c>
      <c r="E32" s="10">
        <f>D32/C32*100</f>
        <v>100</v>
      </c>
      <c r="F32" s="11">
        <v>1106.0999999999999</v>
      </c>
      <c r="G32" s="9">
        <f>F32/D32*100</f>
        <v>99.998191877915602</v>
      </c>
    </row>
    <row r="33" spans="1:7" s="36" customFormat="1" ht="60.75" customHeight="1">
      <c r="A33" s="32" t="s">
        <v>71</v>
      </c>
      <c r="B33" s="32" t="s">
        <v>70</v>
      </c>
      <c r="C33" s="33">
        <v>2829.62</v>
      </c>
      <c r="D33" s="33">
        <v>2829.62</v>
      </c>
      <c r="E33" s="33">
        <f>D33/C33*100</f>
        <v>100</v>
      </c>
      <c r="F33" s="33">
        <v>1575.58</v>
      </c>
      <c r="G33" s="34">
        <f>F33/D33*100</f>
        <v>55.681681639230703</v>
      </c>
    </row>
    <row r="34" spans="1:7" ht="34.5" customHeight="1">
      <c r="A34" s="4" t="s">
        <v>38</v>
      </c>
      <c r="B34" s="4"/>
      <c r="C34" s="11">
        <f>SUM(C35:C49)</f>
        <v>11448.4</v>
      </c>
      <c r="D34" s="11">
        <f>SUM(D35:D49)</f>
        <v>11448.4</v>
      </c>
      <c r="E34" s="11">
        <f>D34/C34*100</f>
        <v>100</v>
      </c>
      <c r="F34" s="11">
        <f>SUM(F35:F49)</f>
        <v>9230.6299999999992</v>
      </c>
      <c r="G34" s="12">
        <f>F34/D34*100</f>
        <v>80.628122707103174</v>
      </c>
    </row>
    <row r="35" spans="1:7" ht="69" customHeight="1">
      <c r="A35" s="26" t="s">
        <v>40</v>
      </c>
      <c r="B35" s="28" t="s">
        <v>41</v>
      </c>
      <c r="C35" s="33">
        <v>634.98</v>
      </c>
      <c r="D35" s="33">
        <v>634.98</v>
      </c>
      <c r="E35" s="33">
        <v>100</v>
      </c>
      <c r="F35" s="33">
        <v>634.98</v>
      </c>
      <c r="G35" s="34">
        <f t="shared" ref="G35:G50" si="0">F35/D35*100</f>
        <v>100</v>
      </c>
    </row>
    <row r="36" spans="1:7" ht="84" customHeight="1">
      <c r="A36" s="27" t="s">
        <v>42</v>
      </c>
      <c r="B36" s="28" t="s">
        <v>43</v>
      </c>
      <c r="C36" s="33">
        <v>2743.61</v>
      </c>
      <c r="D36" s="33">
        <v>2743.61</v>
      </c>
      <c r="E36" s="33">
        <f>D36/C36*100</f>
        <v>100</v>
      </c>
      <c r="F36" s="33">
        <v>2564.0100000000002</v>
      </c>
      <c r="G36" s="34">
        <f t="shared" si="0"/>
        <v>93.453880106866507</v>
      </c>
    </row>
    <row r="37" spans="1:7" ht="34.5" customHeight="1">
      <c r="A37" s="27" t="s">
        <v>44</v>
      </c>
      <c r="B37" s="28" t="s">
        <v>45</v>
      </c>
      <c r="C37" s="33">
        <v>134.13999999999999</v>
      </c>
      <c r="D37" s="33">
        <v>134.13999999999999</v>
      </c>
      <c r="E37" s="33">
        <f>D37/C37*100</f>
        <v>100</v>
      </c>
      <c r="F37" s="33">
        <v>251.26</v>
      </c>
      <c r="G37" s="34">
        <f t="shared" si="0"/>
        <v>187.31176382883555</v>
      </c>
    </row>
    <row r="38" spans="1:7" ht="36" customHeight="1">
      <c r="A38" s="27" t="s">
        <v>46</v>
      </c>
      <c r="B38" s="28" t="s">
        <v>47</v>
      </c>
      <c r="C38" s="11">
        <v>30</v>
      </c>
      <c r="D38" s="11">
        <v>30</v>
      </c>
      <c r="E38" s="11">
        <f>D38/C38*100</f>
        <v>100</v>
      </c>
      <c r="F38" s="11">
        <v>35</v>
      </c>
      <c r="G38" s="12">
        <f t="shared" si="0"/>
        <v>116.66666666666667</v>
      </c>
    </row>
    <row r="39" spans="1:7" ht="81.75" customHeight="1">
      <c r="A39" s="30" t="s">
        <v>65</v>
      </c>
      <c r="B39" s="28" t="s">
        <v>64</v>
      </c>
      <c r="C39" s="11">
        <v>12.3</v>
      </c>
      <c r="D39" s="11">
        <v>12.3</v>
      </c>
      <c r="E39" s="11">
        <f>D39/C39*100</f>
        <v>100</v>
      </c>
      <c r="F39" s="11">
        <v>22.3</v>
      </c>
      <c r="G39" s="12">
        <f t="shared" si="0"/>
        <v>181.30081300813009</v>
      </c>
    </row>
    <row r="40" spans="1:7" ht="34.5" customHeight="1">
      <c r="A40" s="27" t="s">
        <v>60</v>
      </c>
      <c r="B40" s="28" t="s">
        <v>61</v>
      </c>
      <c r="C40" s="11">
        <v>15</v>
      </c>
      <c r="D40" s="11">
        <v>15</v>
      </c>
      <c r="E40" s="11">
        <v>100</v>
      </c>
      <c r="F40" s="11">
        <v>17</v>
      </c>
      <c r="G40" s="12">
        <f t="shared" si="0"/>
        <v>113.33333333333333</v>
      </c>
    </row>
    <row r="41" spans="1:7" ht="64.5" customHeight="1">
      <c r="A41" s="31" t="s">
        <v>67</v>
      </c>
      <c r="B41" s="28" t="s">
        <v>66</v>
      </c>
      <c r="C41" s="11">
        <v>1</v>
      </c>
      <c r="D41" s="11">
        <v>1</v>
      </c>
      <c r="E41" s="11">
        <v>100</v>
      </c>
      <c r="F41" s="11">
        <v>1</v>
      </c>
      <c r="G41" s="12">
        <v>0</v>
      </c>
    </row>
    <row r="42" spans="1:7" ht="64.5" customHeight="1">
      <c r="A42" s="37" t="s">
        <v>76</v>
      </c>
      <c r="B42" s="28" t="s">
        <v>77</v>
      </c>
      <c r="C42" s="11">
        <v>198.59</v>
      </c>
      <c r="D42" s="11">
        <v>198.59</v>
      </c>
      <c r="E42" s="11">
        <v>100</v>
      </c>
      <c r="F42" s="11">
        <v>0</v>
      </c>
      <c r="G42" s="12">
        <v>0</v>
      </c>
    </row>
    <row r="43" spans="1:7" ht="38.25" customHeight="1">
      <c r="A43" s="27" t="s">
        <v>63</v>
      </c>
      <c r="B43" s="28" t="s">
        <v>62</v>
      </c>
      <c r="C43" s="11">
        <v>243.2</v>
      </c>
      <c r="D43" s="11">
        <v>243.2</v>
      </c>
      <c r="E43" s="11">
        <v>100</v>
      </c>
      <c r="F43" s="11">
        <v>244.16</v>
      </c>
      <c r="G43" s="12">
        <f t="shared" si="0"/>
        <v>100.39473684210527</v>
      </c>
    </row>
    <row r="44" spans="1:7" ht="33.75" customHeight="1">
      <c r="A44" s="27" t="s">
        <v>48</v>
      </c>
      <c r="B44" s="28" t="s">
        <v>49</v>
      </c>
      <c r="C44" s="11">
        <v>3270.15</v>
      </c>
      <c r="D44" s="11">
        <v>3270.15</v>
      </c>
      <c r="E44" s="11">
        <f t="shared" ref="E44:E49" si="1">D44/C44*100</f>
        <v>100</v>
      </c>
      <c r="F44" s="11">
        <v>795.65</v>
      </c>
      <c r="G44" s="12">
        <f t="shared" si="0"/>
        <v>24.330688194731128</v>
      </c>
    </row>
    <row r="45" spans="1:7" ht="34.5" customHeight="1">
      <c r="A45" s="27" t="s">
        <v>50</v>
      </c>
      <c r="B45" s="28" t="s">
        <v>51</v>
      </c>
      <c r="C45" s="11">
        <v>242.77</v>
      </c>
      <c r="D45" s="11">
        <v>242.77</v>
      </c>
      <c r="E45" s="11">
        <f t="shared" si="1"/>
        <v>100</v>
      </c>
      <c r="F45" s="11">
        <v>244.16</v>
      </c>
      <c r="G45" s="12">
        <f t="shared" si="0"/>
        <v>100.57255838859827</v>
      </c>
    </row>
    <row r="46" spans="1:7" ht="34.5" customHeight="1">
      <c r="A46" s="27" t="s">
        <v>52</v>
      </c>
      <c r="B46" s="28" t="s">
        <v>53</v>
      </c>
      <c r="C46" s="11">
        <v>302.83</v>
      </c>
      <c r="D46" s="11">
        <v>302.83</v>
      </c>
      <c r="E46" s="11">
        <f t="shared" si="1"/>
        <v>100</v>
      </c>
      <c r="F46" s="11">
        <v>306.10000000000002</v>
      </c>
      <c r="G46" s="12">
        <f t="shared" si="0"/>
        <v>101.07981375689332</v>
      </c>
    </row>
    <row r="47" spans="1:7" ht="33.75" customHeight="1">
      <c r="A47" s="27" t="s">
        <v>54</v>
      </c>
      <c r="B47" s="28" t="s">
        <v>55</v>
      </c>
      <c r="C47" s="11">
        <v>3370.03</v>
      </c>
      <c r="D47" s="11">
        <v>3370.03</v>
      </c>
      <c r="E47" s="11">
        <f t="shared" si="1"/>
        <v>100</v>
      </c>
      <c r="F47" s="11">
        <v>3870.85</v>
      </c>
      <c r="G47" s="12">
        <f t="shared" si="0"/>
        <v>114.86099530271244</v>
      </c>
    </row>
    <row r="48" spans="1:7" ht="34.5" customHeight="1">
      <c r="A48" s="24" t="s">
        <v>56</v>
      </c>
      <c r="B48" s="29" t="s">
        <v>57</v>
      </c>
      <c r="C48" s="11">
        <v>15</v>
      </c>
      <c r="D48" s="11">
        <v>15</v>
      </c>
      <c r="E48" s="11">
        <v>0</v>
      </c>
      <c r="F48" s="11">
        <v>0</v>
      </c>
      <c r="G48" s="12">
        <f t="shared" si="0"/>
        <v>0</v>
      </c>
    </row>
    <row r="49" spans="1:7" ht="34.5" customHeight="1">
      <c r="A49" s="25" t="s">
        <v>58</v>
      </c>
      <c r="B49" s="29" t="s">
        <v>59</v>
      </c>
      <c r="C49" s="11">
        <v>234.8</v>
      </c>
      <c r="D49" s="11">
        <v>234.8</v>
      </c>
      <c r="E49" s="11">
        <f t="shared" si="1"/>
        <v>100</v>
      </c>
      <c r="F49" s="11">
        <v>244.16</v>
      </c>
      <c r="G49" s="12">
        <f t="shared" si="0"/>
        <v>103.98637137989778</v>
      </c>
    </row>
    <row r="50" spans="1:7" ht="45.75" customHeight="1">
      <c r="A50" s="4" t="s">
        <v>39</v>
      </c>
      <c r="B50" s="4"/>
      <c r="C50" s="11">
        <f>C5-C34</f>
        <v>-2102.4999999999982</v>
      </c>
      <c r="D50" s="11">
        <f>D5-D34</f>
        <v>-2102.5</v>
      </c>
      <c r="E50" s="11">
        <v>100</v>
      </c>
      <c r="F50" s="11">
        <f>F5-F34</f>
        <v>0</v>
      </c>
      <c r="G50" s="12">
        <f t="shared" si="0"/>
        <v>0</v>
      </c>
    </row>
    <row r="51" spans="1:7" ht="34.5" customHeight="1">
      <c r="A51" s="1"/>
    </row>
  </sheetData>
  <mergeCells count="27">
    <mergeCell ref="A2:G2"/>
    <mergeCell ref="E11:E14"/>
    <mergeCell ref="F11:F14"/>
    <mergeCell ref="B6:B8"/>
    <mergeCell ref="C6:C8"/>
    <mergeCell ref="E6:E8"/>
    <mergeCell ref="C11:C14"/>
    <mergeCell ref="A6:A8"/>
    <mergeCell ref="D6:D8"/>
    <mergeCell ref="D11:D14"/>
    <mergeCell ref="B15:B18"/>
    <mergeCell ref="D20:D23"/>
    <mergeCell ref="C15:C18"/>
    <mergeCell ref="B20:B23"/>
    <mergeCell ref="D15:D18"/>
    <mergeCell ref="C26:C27"/>
    <mergeCell ref="C20:C23"/>
    <mergeCell ref="B11:B14"/>
    <mergeCell ref="F26:F27"/>
    <mergeCell ref="F6:F8"/>
    <mergeCell ref="E20:E23"/>
    <mergeCell ref="F20:F23"/>
    <mergeCell ref="F15:F18"/>
    <mergeCell ref="E15:E18"/>
    <mergeCell ref="E26:E27"/>
    <mergeCell ref="B26:B27"/>
    <mergeCell ref="D26:D27"/>
  </mergeCells>
  <phoneticPr fontId="6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2018-12-21T08:15:07Z</cp:lastPrinted>
  <dcterms:created xsi:type="dcterms:W3CDTF">2013-11-14T04:17:11Z</dcterms:created>
  <dcterms:modified xsi:type="dcterms:W3CDTF">2018-12-21T08:15:15Z</dcterms:modified>
</cp:coreProperties>
</file>