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285" windowWidth="12120" windowHeight="7875" tabRatio="728" activeTab="9"/>
  </bookViews>
  <sheets>
    <sheet name="Прил1" sheetId="66" r:id="rId1"/>
    <sheet name="Прил2" sheetId="18" r:id="rId2"/>
    <sheet name="Прил3" sheetId="61" r:id="rId3"/>
    <sheet name="Прил4" sheetId="20" r:id="rId4"/>
    <sheet name="Прил5" sheetId="60" r:id="rId5"/>
    <sheet name="Прил6" sheetId="56" r:id="rId6"/>
    <sheet name="Прил7" sheetId="59" r:id="rId7"/>
    <sheet name="Прил8" sheetId="47" r:id="rId8"/>
    <sheet name="Прил9" sheetId="58" r:id="rId9"/>
    <sheet name="Прил10" sheetId="62" r:id="rId10"/>
  </sheets>
  <definedNames>
    <definedName name="_Toc105952697" localSheetId="3">Прил4!#REF!</definedName>
    <definedName name="_Toc105952698" localSheetId="3">Прил4!#REF!</definedName>
    <definedName name="_xlnm.Print_Area" localSheetId="1">Прил2!$A$1:$F$37</definedName>
    <definedName name="_xlnm.Print_Area" localSheetId="2">Прил3!$A$1:$G$48</definedName>
    <definedName name="_xlnm.Print_Area" localSheetId="3">Прил4!$A$1:$E$48</definedName>
    <definedName name="_xlnm.Print_Area" localSheetId="5">Прил6!$A$1:$F$69</definedName>
    <definedName name="_xlnm.Print_Area" localSheetId="6">Прил7!$A$1:$G$52</definedName>
    <definedName name="_xlnm.Print_Area" localSheetId="7">Прил8!$A$1:$J$99</definedName>
    <definedName name="_xlnm.Print_Area">#REF!</definedName>
    <definedName name="п">#REF!</definedName>
  </definedNames>
  <calcPr calcId="114210"/>
</workbook>
</file>

<file path=xl/calcChain.xml><?xml version="1.0" encoding="utf-8"?>
<calcChain xmlns="http://schemas.openxmlformats.org/spreadsheetml/2006/main">
  <c r="E29" i="18"/>
  <c r="E28"/>
  <c r="E27"/>
  <c r="E26"/>
  <c r="F26"/>
  <c r="F36"/>
  <c r="F6"/>
  <c r="D36"/>
  <c r="D6"/>
  <c r="D27"/>
  <c r="D26"/>
  <c r="K62" i="58"/>
  <c r="K63"/>
  <c r="F29" i="56"/>
  <c r="F26"/>
  <c r="F23"/>
  <c r="E23"/>
  <c r="F65"/>
  <c r="E65"/>
  <c r="F67"/>
  <c r="F52"/>
  <c r="E52"/>
  <c r="F58"/>
  <c r="F51"/>
  <c r="E51"/>
  <c r="F57"/>
  <c r="F56"/>
  <c r="E55"/>
  <c r="F55"/>
  <c r="D55"/>
  <c r="F43"/>
  <c r="E43"/>
  <c r="F50"/>
  <c r="F49"/>
  <c r="E48"/>
  <c r="F48"/>
  <c r="D48"/>
  <c r="F31"/>
  <c r="F30"/>
  <c r="E29"/>
  <c r="F24"/>
  <c r="F25"/>
  <c r="F32"/>
  <c r="E32"/>
  <c r="F33"/>
  <c r="D32"/>
  <c r="F15"/>
  <c r="F18"/>
  <c r="F13"/>
  <c r="F10"/>
  <c r="E13"/>
  <c r="E10"/>
  <c r="E19"/>
  <c r="F19"/>
  <c r="D19"/>
  <c r="F21"/>
  <c r="F20"/>
  <c r="D16" i="20"/>
  <c r="E17"/>
  <c r="I76" i="58"/>
  <c r="K76"/>
  <c r="J17" i="47"/>
  <c r="J18"/>
  <c r="J16"/>
  <c r="I16"/>
  <c r="J25"/>
  <c r="J27"/>
  <c r="J26"/>
  <c r="I25"/>
  <c r="J62"/>
  <c r="J61"/>
  <c r="J60"/>
  <c r="J58"/>
  <c r="J57"/>
  <c r="J56"/>
  <c r="I60"/>
  <c r="I56"/>
  <c r="H56"/>
  <c r="H60"/>
  <c r="J75"/>
  <c r="J76"/>
  <c r="I74"/>
  <c r="I71"/>
  <c r="I70"/>
  <c r="J73"/>
  <c r="J72"/>
  <c r="J74"/>
  <c r="J71"/>
  <c r="J70"/>
  <c r="H70"/>
  <c r="H71"/>
  <c r="H74"/>
  <c r="J91"/>
  <c r="I91"/>
  <c r="J90"/>
  <c r="I90"/>
  <c r="J98"/>
  <c r="J96"/>
  <c r="I96"/>
  <c r="J97"/>
  <c r="H96"/>
  <c r="H25"/>
  <c r="I24"/>
  <c r="I59"/>
  <c r="J59"/>
  <c r="I36"/>
  <c r="J36"/>
  <c r="H36"/>
  <c r="H37"/>
  <c r="J37"/>
  <c r="I37"/>
  <c r="J41"/>
  <c r="H8"/>
  <c r="H99"/>
  <c r="H50"/>
  <c r="H28"/>
  <c r="H29"/>
  <c r="H30"/>
  <c r="H9"/>
  <c r="J55"/>
  <c r="J54"/>
  <c r="J50"/>
  <c r="I55"/>
  <c r="I54"/>
  <c r="I50"/>
  <c r="J53"/>
  <c r="J52"/>
  <c r="J51"/>
  <c r="I51"/>
  <c r="I52"/>
  <c r="F7" i="60"/>
  <c r="F12"/>
  <c r="F16"/>
  <c r="F18"/>
  <c r="F21"/>
  <c r="F23"/>
  <c r="F25"/>
  <c r="F29"/>
  <c r="F31"/>
  <c r="E31" i="20"/>
  <c r="F35" i="18"/>
  <c r="F34"/>
  <c r="F31"/>
  <c r="F28"/>
  <c r="F27"/>
  <c r="E34"/>
  <c r="E31"/>
  <c r="D31"/>
  <c r="E32"/>
  <c r="C17" i="66"/>
  <c r="C16"/>
  <c r="C15"/>
  <c r="C14"/>
  <c r="C12"/>
  <c r="C10"/>
  <c r="C9"/>
  <c r="C8"/>
  <c r="C7"/>
  <c r="F46" i="59"/>
  <c r="F47"/>
  <c r="F45"/>
  <c r="F49"/>
  <c r="F48"/>
  <c r="F44"/>
  <c r="F21"/>
  <c r="F22"/>
  <c r="F23"/>
  <c r="F24"/>
  <c r="F25"/>
  <c r="F20"/>
  <c r="G20"/>
  <c r="E20"/>
  <c r="E8" i="60"/>
  <c r="J52" i="58"/>
  <c r="J53"/>
  <c r="J54"/>
  <c r="J51"/>
  <c r="K51"/>
  <c r="I51"/>
  <c r="I62"/>
  <c r="I61"/>
  <c r="I60"/>
  <c r="I59"/>
  <c r="I50"/>
  <c r="I49"/>
  <c r="I56"/>
  <c r="I55"/>
  <c r="I48"/>
  <c r="I19"/>
  <c r="I16"/>
  <c r="I15"/>
  <c r="I14"/>
  <c r="I11"/>
  <c r="I10"/>
  <c r="I9"/>
  <c r="I45"/>
  <c r="I44"/>
  <c r="I43"/>
  <c r="I42"/>
  <c r="I68"/>
  <c r="I67"/>
  <c r="I66"/>
  <c r="I65"/>
  <c r="I73"/>
  <c r="I72"/>
  <c r="I71"/>
  <c r="I70"/>
  <c r="I8"/>
  <c r="J13"/>
  <c r="J12"/>
  <c r="J20" i="47"/>
  <c r="J21"/>
  <c r="J22"/>
  <c r="J24"/>
  <c r="J23"/>
  <c r="J19"/>
  <c r="I19"/>
  <c r="J40"/>
  <c r="J39"/>
  <c r="J38"/>
  <c r="J45"/>
  <c r="J44"/>
  <c r="J43"/>
  <c r="J42"/>
  <c r="J49"/>
  <c r="J48"/>
  <c r="J47"/>
  <c r="J46"/>
  <c r="J15"/>
  <c r="J14"/>
  <c r="J12"/>
  <c r="J13"/>
  <c r="J11"/>
  <c r="J10"/>
  <c r="J31"/>
  <c r="J30"/>
  <c r="J29"/>
  <c r="J28"/>
  <c r="J35"/>
  <c r="J34"/>
  <c r="J33"/>
  <c r="J32"/>
  <c r="J9"/>
  <c r="J92"/>
  <c r="J93"/>
  <c r="J89"/>
  <c r="J88"/>
  <c r="J87"/>
  <c r="J86"/>
  <c r="J85"/>
  <c r="J84"/>
  <c r="J83"/>
  <c r="J81"/>
  <c r="J82"/>
  <c r="J80"/>
  <c r="J79"/>
  <c r="J78"/>
  <c r="J77"/>
  <c r="J67"/>
  <c r="J68"/>
  <c r="J69"/>
  <c r="J66"/>
  <c r="J65"/>
  <c r="J64"/>
  <c r="J63"/>
  <c r="J95"/>
  <c r="J94"/>
  <c r="J8"/>
  <c r="I15"/>
  <c r="I14"/>
  <c r="I30"/>
  <c r="I29"/>
  <c r="I28"/>
  <c r="I11"/>
  <c r="I10"/>
  <c r="I9"/>
  <c r="I66"/>
  <c r="I65"/>
  <c r="I64"/>
  <c r="I63"/>
  <c r="I39"/>
  <c r="I38"/>
  <c r="I86"/>
  <c r="I85"/>
  <c r="I84"/>
  <c r="I83"/>
  <c r="I89"/>
  <c r="I88"/>
  <c r="I80"/>
  <c r="I79"/>
  <c r="I78"/>
  <c r="I77"/>
  <c r="I8"/>
  <c r="F43" i="61"/>
  <c r="F42"/>
  <c r="F47"/>
  <c r="F46"/>
  <c r="F45"/>
  <c r="F41"/>
  <c r="G44"/>
  <c r="G43"/>
  <c r="G42"/>
  <c r="G45"/>
  <c r="G41"/>
  <c r="E43"/>
  <c r="E42"/>
  <c r="E46"/>
  <c r="E45"/>
  <c r="E41"/>
  <c r="E23" i="18"/>
  <c r="E21"/>
  <c r="E20"/>
  <c r="E18"/>
  <c r="E17"/>
  <c r="E8"/>
  <c r="E7"/>
  <c r="E6"/>
  <c r="E36"/>
  <c r="K68" i="58"/>
  <c r="K67"/>
  <c r="K66"/>
  <c r="K65"/>
  <c r="J69"/>
  <c r="J68"/>
  <c r="J67"/>
  <c r="J66"/>
  <c r="J65"/>
  <c r="K61"/>
  <c r="K60"/>
  <c r="K59"/>
  <c r="J63"/>
  <c r="J64"/>
  <c r="J62"/>
  <c r="J61"/>
  <c r="J60"/>
  <c r="J59"/>
  <c r="K50"/>
  <c r="K49"/>
  <c r="K48"/>
  <c r="J50"/>
  <c r="J49"/>
  <c r="K45"/>
  <c r="K44"/>
  <c r="K43"/>
  <c r="K42"/>
  <c r="J46"/>
  <c r="J47"/>
  <c r="J45"/>
  <c r="J44"/>
  <c r="J43"/>
  <c r="J42"/>
  <c r="J41"/>
  <c r="J40"/>
  <c r="J39"/>
  <c r="J38"/>
  <c r="K40"/>
  <c r="K39"/>
  <c r="K38"/>
  <c r="I40"/>
  <c r="I39"/>
  <c r="I38"/>
  <c r="K36"/>
  <c r="K35"/>
  <c r="K34"/>
  <c r="J37"/>
  <c r="J36"/>
  <c r="J35"/>
  <c r="J34"/>
  <c r="I36"/>
  <c r="I35"/>
  <c r="I34"/>
  <c r="I29"/>
  <c r="K32"/>
  <c r="K31"/>
  <c r="K30"/>
  <c r="J33"/>
  <c r="J32"/>
  <c r="J31"/>
  <c r="J30"/>
  <c r="I32"/>
  <c r="I31"/>
  <c r="I30"/>
  <c r="J24"/>
  <c r="K24"/>
  <c r="K19"/>
  <c r="K16"/>
  <c r="K15"/>
  <c r="K14"/>
  <c r="J17"/>
  <c r="J18"/>
  <c r="J21"/>
  <c r="J22"/>
  <c r="J23"/>
  <c r="J19"/>
  <c r="J16"/>
  <c r="J15"/>
  <c r="J14"/>
  <c r="I48" i="47"/>
  <c r="I47"/>
  <c r="I46"/>
  <c r="I44"/>
  <c r="I43"/>
  <c r="I42"/>
  <c r="E30" i="60"/>
  <c r="E26"/>
  <c r="E24"/>
  <c r="E22"/>
  <c r="E20"/>
  <c r="E19"/>
  <c r="E17"/>
  <c r="E15"/>
  <c r="E14"/>
  <c r="E13"/>
  <c r="E11"/>
  <c r="E9"/>
  <c r="E10"/>
  <c r="D26" i="20"/>
  <c r="G13" i="59"/>
  <c r="G10"/>
  <c r="G35"/>
  <c r="E35"/>
  <c r="G33"/>
  <c r="G32"/>
  <c r="F36"/>
  <c r="F39"/>
  <c r="F38"/>
  <c r="F37"/>
  <c r="F35"/>
  <c r="F34"/>
  <c r="F33"/>
  <c r="F32"/>
  <c r="E33"/>
  <c r="E32"/>
  <c r="F29"/>
  <c r="F27"/>
  <c r="G9"/>
  <c r="F15"/>
  <c r="F16"/>
  <c r="F18"/>
  <c r="F17"/>
  <c r="F11"/>
  <c r="F12"/>
  <c r="F14"/>
  <c r="F9"/>
  <c r="E9"/>
  <c r="F13"/>
  <c r="E13"/>
  <c r="F45" i="56"/>
  <c r="F44"/>
  <c r="F46"/>
  <c r="F47"/>
  <c r="F42"/>
  <c r="F41"/>
  <c r="F40"/>
  <c r="E41"/>
  <c r="E40"/>
  <c r="F27"/>
  <c r="F28"/>
  <c r="F35"/>
  <c r="F34"/>
  <c r="F37"/>
  <c r="F36"/>
  <c r="F39"/>
  <c r="F38"/>
  <c r="F22"/>
  <c r="F16"/>
  <c r="F17"/>
  <c r="F14"/>
  <c r="D8"/>
  <c r="E9"/>
  <c r="K73" i="58"/>
  <c r="K72"/>
  <c r="K71"/>
  <c r="K70"/>
  <c r="K11"/>
  <c r="K10"/>
  <c r="K27"/>
  <c r="K26"/>
  <c r="K25"/>
  <c r="K56"/>
  <c r="K55"/>
  <c r="J77"/>
  <c r="J75"/>
  <c r="J74"/>
  <c r="J73"/>
  <c r="J72"/>
  <c r="J71"/>
  <c r="J70"/>
  <c r="J58"/>
  <c r="J57"/>
  <c r="J28"/>
  <c r="I34" i="47"/>
  <c r="I33"/>
  <c r="I32"/>
  <c r="F25" i="61"/>
  <c r="F24"/>
  <c r="F22"/>
  <c r="F19"/>
  <c r="E18"/>
  <c r="E17"/>
  <c r="E21"/>
  <c r="E23"/>
  <c r="E20"/>
  <c r="F9"/>
  <c r="F20" i="18"/>
  <c r="F10" i="59"/>
  <c r="E10"/>
  <c r="F11" i="56"/>
  <c r="F12"/>
  <c r="F9"/>
  <c r="E9" i="62"/>
  <c r="D9"/>
  <c r="C9"/>
  <c r="E45" i="59"/>
  <c r="E48"/>
  <c r="E44"/>
  <c r="E19"/>
  <c r="E41"/>
  <c r="E40"/>
  <c r="E8"/>
  <c r="E52"/>
  <c r="F51"/>
  <c r="G26"/>
  <c r="G19"/>
  <c r="G28"/>
  <c r="G30"/>
  <c r="G41"/>
  <c r="G40"/>
  <c r="F26"/>
  <c r="F31"/>
  <c r="F30"/>
  <c r="F28"/>
  <c r="F42"/>
  <c r="F43"/>
  <c r="F41"/>
  <c r="F40"/>
  <c r="E30"/>
  <c r="E26"/>
  <c r="E28"/>
  <c r="G48"/>
  <c r="G45"/>
  <c r="G44"/>
  <c r="E36" i="56"/>
  <c r="E38"/>
  <c r="E34"/>
  <c r="E22"/>
  <c r="E60"/>
  <c r="E63"/>
  <c r="E59"/>
  <c r="F68"/>
  <c r="F66"/>
  <c r="F64"/>
  <c r="F63"/>
  <c r="F62"/>
  <c r="F61"/>
  <c r="F60"/>
  <c r="F59"/>
  <c r="F53"/>
  <c r="F54"/>
  <c r="E18" i="60"/>
  <c r="D18"/>
  <c r="D23"/>
  <c r="D29"/>
  <c r="E7"/>
  <c r="D7"/>
  <c r="E12"/>
  <c r="D12"/>
  <c r="D16"/>
  <c r="D21"/>
  <c r="D25"/>
  <c r="D31"/>
  <c r="E16"/>
  <c r="E21"/>
  <c r="E23"/>
  <c r="E25"/>
  <c r="E29"/>
  <c r="D19" i="20"/>
  <c r="E19"/>
  <c r="D7"/>
  <c r="D12"/>
  <c r="D22"/>
  <c r="D24"/>
  <c r="D30"/>
  <c r="D32"/>
  <c r="E30"/>
  <c r="E22"/>
  <c r="E21"/>
  <c r="E12"/>
  <c r="E13"/>
  <c r="E14"/>
  <c r="E15"/>
  <c r="E18"/>
  <c r="E20"/>
  <c r="E23"/>
  <c r="E25"/>
  <c r="E27"/>
  <c r="E28"/>
  <c r="E29"/>
  <c r="E9"/>
  <c r="E8"/>
  <c r="E10"/>
  <c r="E11"/>
  <c r="E7"/>
  <c r="E16"/>
  <c r="E24"/>
  <c r="E26"/>
  <c r="E32"/>
  <c r="J76" i="58"/>
  <c r="J11"/>
  <c r="J10"/>
  <c r="I27"/>
  <c r="I26"/>
  <c r="I25"/>
  <c r="J56"/>
  <c r="J55"/>
  <c r="G23" i="61"/>
  <c r="G40"/>
  <c r="G21"/>
  <c r="G20"/>
  <c r="G18"/>
  <c r="G17"/>
  <c r="G8"/>
  <c r="F40"/>
  <c r="F8"/>
  <c r="F23"/>
  <c r="F21"/>
  <c r="F20"/>
  <c r="F18"/>
  <c r="F17"/>
  <c r="F21" i="18"/>
  <c r="F23"/>
  <c r="F17"/>
  <c r="F8"/>
  <c r="F9"/>
  <c r="F10"/>
  <c r="F11"/>
  <c r="F12"/>
  <c r="F13"/>
  <c r="F14"/>
  <c r="F15"/>
  <c r="F16"/>
  <c r="F18"/>
  <c r="F19"/>
  <c r="F22"/>
  <c r="F24"/>
  <c r="F25"/>
  <c r="F29"/>
  <c r="F30"/>
  <c r="F33"/>
  <c r="E40" i="61"/>
  <c r="E8"/>
  <c r="E12"/>
  <c r="E7"/>
  <c r="E27"/>
  <c r="E35"/>
  <c r="E34"/>
  <c r="E33"/>
  <c r="E38"/>
  <c r="E37"/>
  <c r="E26"/>
  <c r="E31" i="60"/>
  <c r="J27" i="58"/>
  <c r="J26"/>
  <c r="J25"/>
  <c r="D8" i="59"/>
  <c r="F7" i="18"/>
  <c r="F7" i="61"/>
  <c r="F6"/>
  <c r="J9" i="58"/>
  <c r="F8" i="56"/>
  <c r="E6" i="61"/>
  <c r="E48"/>
  <c r="F48"/>
  <c r="G7"/>
  <c r="G6"/>
  <c r="G48"/>
  <c r="F69" i="56"/>
  <c r="F19" i="59"/>
  <c r="F8"/>
  <c r="F52"/>
  <c r="I99" i="47"/>
  <c r="E8" i="56"/>
  <c r="E69"/>
  <c r="G8" i="59"/>
  <c r="G52"/>
  <c r="K9" i="58"/>
  <c r="K8"/>
  <c r="K78"/>
  <c r="J29"/>
  <c r="K29"/>
  <c r="J48"/>
  <c r="F32" i="18"/>
  <c r="I78" i="58"/>
  <c r="J99" i="47"/>
  <c r="J8" i="58"/>
  <c r="J78"/>
</calcChain>
</file>

<file path=xl/sharedStrings.xml><?xml version="1.0" encoding="utf-8"?>
<sst xmlns="http://schemas.openxmlformats.org/spreadsheetml/2006/main" count="1522" uniqueCount="351">
  <si>
    <t>Администрация Онгудайского сельского поселения</t>
  </si>
  <si>
    <t>Высшее должностное лицо сельского поселения и его заместители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</si>
  <si>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</si>
  <si>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</si>
  <si>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органов местного самоуправления</t>
  </si>
  <si>
    <t>Резервные средства</t>
  </si>
  <si>
    <t>870</t>
  </si>
  <si>
    <t>Образование</t>
  </si>
  <si>
    <t>07</t>
  </si>
  <si>
    <t>Молодежная политика и оздоровление детей</t>
  </si>
  <si>
    <t>852</t>
  </si>
  <si>
    <t>611</t>
  </si>
  <si>
    <t>1.7.</t>
  </si>
  <si>
    <t>Наименование</t>
  </si>
  <si>
    <t>Код главы администратора*</t>
  </si>
  <si>
    <t>1 00 00000 00 0000 000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</si>
  <si>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</si>
  <si>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</si>
  <si>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</si>
  <si>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</si>
  <si>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</si>
  <si>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</si>
  <si>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</si>
  <si>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</si>
  <si>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</si>
  <si>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</si>
  <si>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</si>
  <si>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</si>
  <si>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</si>
  <si>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продажи материальных и нематериальных активов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</si>
  <si>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</si>
  <si>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</si>
  <si>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</si>
  <si>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</si>
  <si>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</si>
  <si>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</si>
  <si>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</si>
  <si>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</si>
  <si>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</si>
  <si>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</si>
  <si>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</si>
  <si>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</si>
  <si>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</si>
  <si>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</si>
  <si>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</si>
  <si>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</si>
  <si>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</si>
  <si>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0300</t>
  </si>
  <si>
    <t>0314</t>
  </si>
  <si>
    <t>0400</t>
  </si>
  <si>
    <t>0500</t>
  </si>
  <si>
    <t>0503</t>
  </si>
  <si>
    <t>0800</t>
  </si>
  <si>
    <t>0801</t>
  </si>
  <si>
    <t>1100</t>
  </si>
  <si>
    <t>Другие вопросы в области физической культуры и спорта</t>
  </si>
  <si>
    <t>1105</t>
  </si>
  <si>
    <t>(тыс. рублей)</t>
  </si>
  <si>
    <t>1 03 02000 01 0000 110</t>
  </si>
  <si>
    <t>Дотации бюджетам субъектов Российской Федерации и муниципальных образований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</si>
  <si>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</si>
  <si>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</si>
  <si>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</si>
  <si>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</si>
  <si>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</si>
  <si>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801</t>
  </si>
  <si>
    <t>000</t>
  </si>
  <si>
    <t>100</t>
  </si>
  <si>
    <t>1 03 02230 01 0000 110</t>
  </si>
  <si>
    <t>1 03 02240 01 0000 110</t>
  </si>
  <si>
    <t>1 03 02250 01 0000 110</t>
  </si>
  <si>
    <t>1 03 02260 01 0000 110</t>
  </si>
  <si>
    <t>182</t>
  </si>
  <si>
    <t>1 11 05000 00 0000 120</t>
  </si>
  <si>
    <t>1 13 01000 00 0000 130</t>
  </si>
  <si>
    <t xml:space="preserve">Доходы от оказания платных услуг (работ) </t>
  </si>
  <si>
    <t>Дотации на выравнивание бюджетной обеспеченности</t>
  </si>
  <si>
    <t>Общегосударственные вопросы</t>
  </si>
  <si>
    <t>01</t>
  </si>
  <si>
    <t>1.1.</t>
  </si>
  <si>
    <t>02</t>
  </si>
  <si>
    <t>1.2.</t>
  </si>
  <si>
    <t>04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</si>
  <si>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</si>
  <si>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</si>
  <si>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</si>
  <si>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</si>
  <si>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</si>
  <si>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</si>
  <si>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Благоустройство </t>
  </si>
  <si>
    <t>Культура, кинематография</t>
  </si>
  <si>
    <t>08</t>
  </si>
  <si>
    <t xml:space="preserve">Культура </t>
  </si>
  <si>
    <t xml:space="preserve">Физическая культура </t>
  </si>
  <si>
    <t>11</t>
  </si>
  <si>
    <t>Прочие расходы</t>
  </si>
  <si>
    <t>Условно утвержденные расходы</t>
  </si>
  <si>
    <t>Итого расходов</t>
  </si>
  <si>
    <t>1.</t>
  </si>
  <si>
    <t>121</t>
  </si>
  <si>
    <t>Иные выплаты персоналу, за исключением фонда оплаты труда</t>
  </si>
  <si>
    <t>122</t>
  </si>
  <si>
    <t>Уплата налога на имущество организаций и земельного налога</t>
  </si>
  <si>
    <t>Уплата прочих налогов, сборов и иных платежей</t>
  </si>
  <si>
    <t>1.3.</t>
  </si>
  <si>
    <t>1.4.</t>
  </si>
  <si>
    <t>244</t>
  </si>
  <si>
    <t>851</t>
  </si>
  <si>
    <t>1.5.</t>
  </si>
  <si>
    <t>1.6.</t>
  </si>
  <si>
    <t xml:space="preserve">Культура, кинематография </t>
  </si>
  <si>
    <t>Другие вопросы в области национальнальной безопасности и правоохранительной деятельности</t>
  </si>
  <si>
    <t>14</t>
  </si>
  <si>
    <t>Другие вопросы в области национальной безопасности и правоохранительной деятельности</t>
  </si>
  <si>
    <t>99</t>
  </si>
  <si>
    <t>09</t>
  </si>
  <si>
    <t>0000000</t>
  </si>
  <si>
    <t>00</t>
  </si>
  <si>
    <t>9990000</t>
  </si>
  <si>
    <t>999</t>
  </si>
  <si>
    <t>1 13 01995 10 0000 130</t>
  </si>
  <si>
    <t>Прочие доходы от оказания платных услуг (работ) получателями средств бюджетов поселений</t>
  </si>
  <si>
    <t>НАЛОГОВЫЕ И НЕНАЛОГОВЫЕ ДОХОДЫ</t>
  </si>
  <si>
    <t>НАЛОГОВЫЕ ДОХОДЫ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</si>
  <si>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</si>
  <si>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</si>
  <si>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</si>
  <si>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</si>
  <si>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</si>
  <si>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</si>
  <si>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зачисляемые в консолидированные бюджеты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</si>
  <si>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</si>
  <si>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прямогонный бензин,  производимый на территории РФ, зачисляемые в консолидированные бюджеты субъектов РФ</t>
  </si>
  <si>
    <t>1 05 03010 01 0000 110</t>
  </si>
  <si>
    <t>1 06 01000 00 0000 110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</si>
  <si>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indexed="10"/>
        <rFont val="Times New Roman"/>
        <family val="1"/>
        <charset val="204"/>
      </rPr>
      <t xml:space="preserve"> </t>
    </r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</si>
  <si>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</si>
  <si>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</si>
  <si>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</si>
  <si>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</si>
  <si>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</si>
  <si>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</si>
  <si>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</si>
  <si>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</si>
  <si>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</si>
  <si>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</si>
  <si>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</si>
  <si>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</si>
  <si>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</si>
  <si>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</si>
  <si>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</si>
  <si>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1 13 01995 00 0000 130</t>
  </si>
  <si>
    <t xml:space="preserve">Прочие доходы от оказания платных услуг (работ) </t>
  </si>
  <si>
    <t>1 14 00000 00 0000 000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</si>
  <si>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</si>
  <si>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</si>
  <si>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</si>
  <si>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</si>
  <si>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Безвозмездные поступления</t>
  </si>
  <si>
    <t xml:space="preserve"> 2 02 00000 00 0000 000</t>
  </si>
  <si>
    <t>Дотации бюджетам поселений на выравнивание бюджетной обеспеченности</t>
  </si>
  <si>
    <t>Всего доходов</t>
  </si>
  <si>
    <t>* отражается код главы главного администратора (администратора) доходов местного бюджета</t>
  </si>
  <si>
    <t xml:space="preserve">Субсидии бюджетным учреждениям на финансовое обеспечение государственного задания на оказание государственных услуг (выполнение работ)
</t>
  </si>
  <si>
    <t>0111</t>
  </si>
  <si>
    <t>0700</t>
  </si>
  <si>
    <t>0707</t>
  </si>
  <si>
    <t>Непрограммные направления деятельности</t>
  </si>
  <si>
    <t>Функционирование высшего должностного лица субъекта РФ и муниципального образования</t>
  </si>
  <si>
    <t>Муниципальная программа "Комплексное развитие территории Онгудайского сельского поселения на 2015-2018г.г"</t>
  </si>
  <si>
    <t>10</t>
  </si>
  <si>
    <t>Обеспечение пожарной безопасности</t>
  </si>
  <si>
    <t>Физическая культура и спорт</t>
  </si>
  <si>
    <t>Функционирование высшего должностного лица субъекта Российской Федерации и муниципального образования</t>
  </si>
  <si>
    <t>0102</t>
  </si>
  <si>
    <t>0310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</si>
  <si>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</si>
  <si>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</si>
  <si>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</si>
  <si>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</si>
  <si>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дохода</t>
  </si>
  <si>
    <t>1 06 06033 00 0000 110</t>
  </si>
  <si>
    <t>Земельный налог с организаций, обладающих земельным участком, расположенным в границах сельских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</si>
  <si>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</si>
  <si>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</si>
  <si>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0120000000</t>
  </si>
  <si>
    <t>0120200000</t>
  </si>
  <si>
    <t>0120100000</t>
  </si>
  <si>
    <t>0100000000</t>
  </si>
  <si>
    <t>0120400000</t>
  </si>
  <si>
    <t>0120500000</t>
  </si>
  <si>
    <t>0140000000</t>
  </si>
  <si>
    <t>0140200000</t>
  </si>
  <si>
    <t>0130000000</t>
  </si>
  <si>
    <t>0130300000</t>
  </si>
  <si>
    <t>0130100000</t>
  </si>
  <si>
    <t>9900000000</t>
  </si>
  <si>
    <t>990000Ш000</t>
  </si>
  <si>
    <t xml:space="preserve">Прочие расходы </t>
  </si>
  <si>
    <t>0309</t>
  </si>
  <si>
    <t>0412</t>
  </si>
  <si>
    <t>010А101100</t>
  </si>
  <si>
    <t>010А101110</t>
  </si>
  <si>
    <t>010А101190</t>
  </si>
  <si>
    <t>990А001100</t>
  </si>
  <si>
    <t>990000Ш600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</si>
  <si>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</si>
  <si>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</si>
  <si>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</si>
  <si>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 xml:space="preserve"> </t>
  </si>
  <si>
    <t>Код бюджетной классификации</t>
  </si>
  <si>
    <t>Ведомство</t>
  </si>
  <si>
    <t>Обеспечение проведения выборов и референдумов</t>
  </si>
  <si>
    <t>99Г0916000</t>
  </si>
  <si>
    <t>Подготовка и проведение выборов и референдумов</t>
  </si>
  <si>
    <t>9990000000</t>
  </si>
  <si>
    <t>0107</t>
  </si>
  <si>
    <t>9999</t>
  </si>
  <si>
    <t>9900</t>
  </si>
  <si>
    <t>2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</si>
  <si>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</si>
  <si>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</si>
  <si>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Изменения (+,-)</t>
  </si>
  <si>
    <t>Изменения (+;-)</t>
  </si>
  <si>
    <t>тыс.рублей</t>
  </si>
  <si>
    <t>2020 год</t>
  </si>
  <si>
    <t>8</t>
  </si>
  <si>
    <t>Уплата иных платежей</t>
  </si>
  <si>
    <t>853</t>
  </si>
  <si>
    <t>Другие вопросы в области жилищно-коммунального хозяйства</t>
  </si>
  <si>
    <t>0505</t>
  </si>
  <si>
    <t>990000000</t>
  </si>
  <si>
    <t>2019 год</t>
  </si>
  <si>
    <t>880</t>
  </si>
  <si>
    <t>Изменение остатков средств на счетах по учету средств бюджетов</t>
  </si>
  <si>
    <t>тыс. рублей</t>
  </si>
  <si>
    <t>КОД</t>
  </si>
  <si>
    <t>Наименование программы</t>
  </si>
  <si>
    <t>Итого</t>
  </si>
  <si>
    <t>010А101000</t>
  </si>
  <si>
    <t>Основное мероприятие: Материально-техническое обеспечение Администрации Онгудайского сельского поселения</t>
  </si>
  <si>
    <t>Расходы на обеспечение функций Администрации Онгудайского сельского поселения</t>
  </si>
  <si>
    <t>Основное мероприятие: Повышение уровня благоустройства</t>
  </si>
  <si>
    <t>Основное мероприятие: Обеспечение пожарной безопасности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</si>
  <si>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характера.</t>
  </si>
  <si>
    <t>Основное мероприятие: Профилактика терроризма и экстремизма</t>
  </si>
  <si>
    <t xml:space="preserve">Основное мероприятие: Развитие культуры  </t>
  </si>
  <si>
    <t>Основное мероприятие: Развитие физической культуры и спорта</t>
  </si>
  <si>
    <t>Основное мероприятие: Развитие молодежной политики</t>
  </si>
  <si>
    <t>Основное мероприятие: Повышение эффективности использования земельных участков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</si>
  <si>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</t>
  </si>
  <si>
    <t>Основное мероприятие: Развитие культуры</t>
  </si>
  <si>
    <t>Подпрограмма "Развитие социально-культурной сферы Онгудайского сельского поселения"</t>
  </si>
  <si>
    <t>Подпрограмма "Повышение качества управления муниципальным имуществом и земельными ресурсами Онгудайского сельского поселения"</t>
  </si>
  <si>
    <t xml:space="preserve">Основное мероприятие: Обеспечение пожарной безопасности </t>
  </si>
  <si>
    <t xml:space="preserve">Основное мероприятие:Развитие культуры </t>
  </si>
  <si>
    <t>Основное мероприятие: Повышение уровня благоустройства в рамках подпрограммы</t>
  </si>
  <si>
    <t xml:space="preserve"> «Комплексное развитие территории Онгудайского сельского поселения"</t>
  </si>
  <si>
    <t xml:space="preserve"> 2019 год</t>
  </si>
  <si>
    <t>Итого с изменениями, 2019 год</t>
  </si>
  <si>
    <t>на 2020</t>
  </si>
  <si>
    <t>С учетом изменений 2020 год</t>
  </si>
  <si>
    <t>2021 год</t>
  </si>
  <si>
    <t>Ведомственная структура расходов бюджета муниципального образования Онгудайское сельское поселение на 2019 год</t>
  </si>
  <si>
    <t>Ведомственная структура расходов бюджета муниципального образования Онгудайское сельское поселение на плановый период 2020 и 2021 годов</t>
  </si>
  <si>
    <t xml:space="preserve"> Распределение бюджетных ассигнований местного бюджета на реализацию муниципальных программ на 2019-2021 года</t>
  </si>
  <si>
    <t>Сумма на 2019 год</t>
  </si>
  <si>
    <t xml:space="preserve">Сумма на 2020 год </t>
  </si>
  <si>
    <t>Сумма на 2021 год</t>
  </si>
  <si>
    <t>Уплата прочих налогов, сборов и иных платежей.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</si>
  <si>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2019 год.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</si>
  <si>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плановый период 2020 и 2021 год.</t>
  </si>
  <si>
    <t>Распределение
бюджета муниципального образования  Онгудайское сельское поселение на 2019 год по разделам и подразделам функциональной классификации расходов</t>
  </si>
  <si>
    <t>Распределение
бюджета муниципального образования  Онгудайское сельское поселение на плановый период 2020-2021 годов по разделам и подразделам функциональной классификации расходов</t>
  </si>
  <si>
    <t>Подпрограмма "Развитие социально-культурной сферы Онгудайского сельского поселения" муниципальной программы "Комплексное развитие территории Онгудайского сельского поселения"</t>
  </si>
  <si>
    <t>Обеспечивающая подпрограмма "Обеспечение деятельности Администрации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</si>
  <si>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"Устойчивое развитие систем жизнеобеспечения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</si>
  <si>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"Повышение качества управления муниципальным имуществом и земельными ресурсами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</si>
  <si>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"Развитие социально-культурной сферы Онгудайского сельского поселения на 2015-2018г.г." муниципальной программы "Комплексное развитие территории Онгудайского сельского поселения"</t>
  </si>
  <si>
    <t>Обеспечивающая программа Обеспечение деятельности Администрации Онгудайского сельского поселения муниципальной программы "Комплексное развитие территории Онгудайского сельского поселения"</t>
  </si>
  <si>
    <t>Подпрограмма "Устойчивое развитие систем жизнеобеспечения Онгудайского сельского поселения"муниципальной программы "Комплексное развитие территории Онгудайского сельского поселения"</t>
  </si>
  <si>
    <t>Подпрограмма "Развитие социально-культурной сферы Онгудайского сельского поселения"муниципальной программы "Комплексное развитие территории Онгудайского сельского поселения"</t>
  </si>
  <si>
    <t>Подпрограмма "Развитие социально-культурной сферы Онгудайского сельского поселения."муниципальной программы "Комплексное развитие территории Онгудайского сельского поселения"</t>
  </si>
  <si>
    <t>Итого с изменениями 2019 год</t>
  </si>
  <si>
    <t>Прогнозируемые объемы поступлений доходов в бюджет муниципального образования Онгудайское сельское поселение на 2019 год</t>
  </si>
  <si>
    <t>Прогнозируемые объемы поступлений доходов в бюджет муниципального образования Онгудайское сельское поселение в 2020 и 2021 годах</t>
  </si>
  <si>
    <t>Обеспечивающая подпрограмма Обеспечение деятельности Администрации Онгудайского сельского поселения.</t>
  </si>
  <si>
    <t>Обеспечивающая подпрограмма Обеспечение деятельности Администрации Онгудайского сельского поселения муниципальной программы "Комплексное развитие территории Онгудайского сельского поселения"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</si>
  <si>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</si>
  <si>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Наименование источника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</si>
  <si>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</si>
  <si>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</si>
  <si>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</si>
  <si>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</si>
  <si>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</si>
  <si>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</si>
  <si>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</si>
  <si>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</si>
  <si>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</si>
  <si>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</si>
  <si>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</si>
  <si>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</si>
  <si>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</si>
  <si>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Изменение остатков средств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</si>
  <si>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</si>
  <si>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</si>
  <si>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</si>
  <si>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</si>
  <si>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</si>
  <si>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</si>
  <si>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</si>
  <si>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Источники финансирования дефицита бюджета муниципального образования Онгудайское сельское поселение на 2019 год</t>
  </si>
  <si>
    <t>Приложение 1</t>
  </si>
  <si>
    <t>Итого на 2019 год</t>
  </si>
  <si>
    <t>2 02 15001 10 0000 150</t>
  </si>
  <si>
    <t>2 02 45160 10 0000 150</t>
  </si>
  <si>
    <t>2 02 10000 00 0000 150</t>
  </si>
  <si>
    <t>2 02 15001 00 0000 150</t>
  </si>
  <si>
    <t>2 02 40000 00 0000 150</t>
  </si>
  <si>
    <t>2 02 45160 00 0000 150</t>
  </si>
  <si>
    <t>2 02 01000 00 0000 150</t>
  </si>
  <si>
    <t>2 02 01001 00 0000 150</t>
  </si>
  <si>
    <t>2 02 01001 10 0000 150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</si>
  <si>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</si>
  <si>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2 02 40014 10 0000 150</t>
  </si>
  <si>
    <t xml:space="preserve"> 2 02 40014 00 0000 150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</si>
  <si>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</si>
  <si>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 2 02 4000 00 0000 150</t>
  </si>
  <si>
    <t xml:space="preserve">Приложение 2
к решению от 01.03.2019г. №6-3 «О внесении изменений и дополнений в бюджет муниципального образования Онгудайское сельское поселение
на 2019 год и на плановый период 2020 и 2021 годы» </t>
  </si>
  <si>
    <t>к решению от 01.03.2019г. №6-3  «О внесении изменений и дополнений в бюджет муниципального образования Онгудайское сельское поселение
на 2019 год и на плановый период 2020 и 2021 годы»</t>
  </si>
  <si>
    <t xml:space="preserve">Приложение 3
к решению от 01.03.2019г. №6-3 «О внесении изменений и дополнений в бюджет муниципального образования Онгудайское сельское поселение
на 2019 год и на плановый период 2020 и 2021 годы» </t>
  </si>
  <si>
    <t>Дорожное хозяйство (Дорожные фонды)</t>
  </si>
  <si>
    <t>Повышение уровня благоустройства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</si>
  <si>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01201200Д0</t>
  </si>
  <si>
    <t>990000Ш500</t>
  </si>
  <si>
    <t>01402S7900</t>
  </si>
  <si>
    <t>Субсидии на выплаты по оплате труда работников</t>
  </si>
  <si>
    <t>010А1S8500</t>
  </si>
  <si>
    <t>01402S8500</t>
  </si>
  <si>
    <t>01201S8500</t>
  </si>
  <si>
    <t>01303S8500</t>
  </si>
  <si>
    <t>Приложение 5
к решению от 01.03.2019 №6-3«О внесении изменений и дополнений в бюджет муниципального образования Онгудайское сельское поселение
на 2019 год и на плановый период 2020 и 2021 годы»</t>
  </si>
  <si>
    <t>0409</t>
  </si>
  <si>
    <t>Приложение 4
к решению от 01.03.2019 № 6-3 «О внесении изменений и дополнений в бюджет муниципального образования Онгудайское сельское поселение
на 2019 год и на плановый период 2020 и 2021 годы»</t>
  </si>
  <si>
    <t>Дорожная деятельность</t>
  </si>
  <si>
    <t>Софинансирование субсидий на проведение мероприятий по внесению изменений в документы территориального планирования</t>
  </si>
  <si>
    <t>Приложения 9
к решению от 01.03.2019 №6-3 «О внесении изменений и дополнений в бюджет 
муниципального образования Онгудайское сельское поселение
на 2019 год и на плановый период 2020 и 2021 годов»</t>
  </si>
  <si>
    <t>Приложения 7
к решению от 01.03.2019 №6-3 «О внесении изменений и дополнений в бюджет 
муниципального образования Онгудайское сельское поселение
на 2019 год и на плановый период 2020 и 2021 годы»</t>
  </si>
  <si>
    <t xml:space="preserve">Приложения 10
к решению от 01.03.2019 №6-3 «О внесении изменений и дополнений в бюджет 
муниципального образования Онгудайское сельское поселение
на 2019 год и на плановый период 2020 и 2021 годов»
</t>
  </si>
  <si>
    <t>Приложение 8
к решению от 01.03.2019г. №6-3  «О внесении изменений и дополнений в бюджет муниципального образования Онгудайское сельское поселение
на 2019 год и на плановый период 2020 и 2021 годы»</t>
  </si>
  <si>
    <t>Приложения 6
к решению от 01.03.2019г. №6-3«О внесении изменений и дополнений в бюджет 
муниципального образования Онгудайское сельское поселение
на 2019 год и на плановый период 2020 и 2021 годы»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</si>
</sst>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4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8"/>
      <name val="Arial Cyr"/>
      <charset val="204"/>
    </font>
    <font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>
      <alignment vertical="top"/>
    </xf>
    <xf numFmtId="0" fontId="4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/>
    <xf numFmtId="0" fontId="8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justify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6" fillId="0" borderId="0" xfId="0" applyFont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Fill="1"/>
    <xf numFmtId="0" fontId="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/>
    <xf numFmtId="0" fontId="5" fillId="0" borderId="0" xfId="0" applyFont="1" applyAlignment="1">
      <alignment horizontal="center" vertical="top" wrapText="1"/>
    </xf>
    <xf numFmtId="0" fontId="25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30" fillId="0" borderId="0" xfId="0" applyFont="1"/>
    <xf numFmtId="0" fontId="31" fillId="0" borderId="0" xfId="0" applyFont="1"/>
    <xf numFmtId="0" fontId="25" fillId="0" borderId="0" xfId="0" applyFont="1" applyAlignment="1">
      <alignment horizontal="right" vertical="justify"/>
    </xf>
    <xf numFmtId="0" fontId="25" fillId="0" borderId="0" xfId="0" applyFont="1" applyAlignment="1">
      <alignment horizontal="left" vertical="justify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25" fillId="0" borderId="0" xfId="0" applyFont="1" applyBorder="1"/>
    <xf numFmtId="164" fontId="11" fillId="0" borderId="0" xfId="0" quotePrefix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/>
    </xf>
    <xf numFmtId="0" fontId="28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wrapText="1"/>
    </xf>
    <xf numFmtId="0" fontId="11" fillId="0" borderId="0" xfId="0" applyFont="1" applyFill="1" applyBorder="1" applyAlignment="1">
      <alignment horizontal="left" vertical="justify" wrapText="1"/>
    </xf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5" fillId="0" borderId="0" xfId="0" applyFont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26" fillId="0" borderId="3" xfId="2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6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left" wrapText="1"/>
    </xf>
    <xf numFmtId="2" fontId="8" fillId="2" borderId="1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justify" vertical="top" wrapText="1"/>
    </xf>
    <xf numFmtId="49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2" fontId="36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0" fontId="37" fillId="0" borderId="0" xfId="0" applyFont="1" applyFill="1"/>
    <xf numFmtId="0" fontId="38" fillId="0" borderId="0" xfId="0" applyFont="1" applyFill="1"/>
    <xf numFmtId="0" fontId="36" fillId="0" borderId="0" xfId="0" applyFont="1" applyFill="1"/>
    <xf numFmtId="0" fontId="25" fillId="0" borderId="0" xfId="0" applyFont="1" applyFill="1"/>
    <xf numFmtId="2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 wrapText="1"/>
    </xf>
    <xf numFmtId="2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wrapText="1"/>
    </xf>
    <xf numFmtId="164" fontId="13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/>
    <xf numFmtId="164" fontId="3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/>
    <xf numFmtId="49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vertical="top" wrapText="1"/>
    </xf>
    <xf numFmtId="49" fontId="26" fillId="0" borderId="0" xfId="0" applyNumberFormat="1" applyFont="1" applyFill="1" applyAlignment="1">
      <alignment horizontal="center" vertical="top" wrapText="1"/>
    </xf>
    <xf numFmtId="0" fontId="17" fillId="0" borderId="0" xfId="0" applyFont="1" applyFill="1"/>
    <xf numFmtId="0" fontId="8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32" fillId="0" borderId="0" xfId="0" applyFont="1" applyFill="1"/>
    <xf numFmtId="0" fontId="15" fillId="0" borderId="0" xfId="0" applyFont="1" applyFill="1" applyAlignment="1">
      <alignment vertical="top" wrapText="1"/>
    </xf>
    <xf numFmtId="49" fontId="15" fillId="0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right"/>
    </xf>
    <xf numFmtId="2" fontId="9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9" fontId="8" fillId="0" borderId="7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wrapText="1"/>
    </xf>
    <xf numFmtId="0" fontId="26" fillId="0" borderId="1" xfId="0" applyNumberFormat="1" applyFont="1" applyFill="1" applyBorder="1" applyAlignment="1">
      <alignment vertical="top" wrapText="1"/>
    </xf>
    <xf numFmtId="2" fontId="35" fillId="0" borderId="6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 wrapText="1"/>
    </xf>
    <xf numFmtId="0" fontId="26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/>
    <xf numFmtId="2" fontId="8" fillId="0" borderId="3" xfId="0" applyNumberFormat="1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top" wrapText="1"/>
    </xf>
    <xf numFmtId="2" fontId="26" fillId="0" borderId="0" xfId="0" applyNumberFormat="1" applyFont="1" applyAlignment="1">
      <alignment horizontal="center" vertical="top" wrapText="1"/>
    </xf>
    <xf numFmtId="0" fontId="26" fillId="0" borderId="0" xfId="0" applyFont="1"/>
    <xf numFmtId="2" fontId="3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justify" vertical="top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6" fontId="26" fillId="2" borderId="1" xfId="1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165" fontId="9" fillId="2" borderId="7" xfId="1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2" fontId="35" fillId="2" borderId="1" xfId="11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2" fontId="26" fillId="0" borderId="1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 wrapText="1"/>
    </xf>
    <xf numFmtId="49" fontId="35" fillId="0" borderId="1" xfId="0" applyNumberFormat="1" applyFont="1" applyBorder="1" applyAlignment="1">
      <alignment horizontal="center" vertical="top" wrapText="1"/>
    </xf>
    <xf numFmtId="2" fontId="35" fillId="0" borderId="1" xfId="0" applyNumberFormat="1" applyFont="1" applyBorder="1" applyAlignment="1">
      <alignment horizontal="center" vertical="center" wrapText="1"/>
    </xf>
    <xf numFmtId="2" fontId="38" fillId="0" borderId="0" xfId="0" applyNumberFormat="1" applyFont="1" applyFill="1"/>
    <xf numFmtId="2" fontId="8" fillId="0" borderId="0" xfId="0" applyNumberFormat="1" applyFont="1" applyBorder="1" applyAlignment="1">
      <alignment horizontal="center" vertical="center"/>
    </xf>
    <xf numFmtId="2" fontId="32" fillId="0" borderId="0" xfId="0" applyNumberFormat="1" applyFont="1" applyFill="1"/>
    <xf numFmtId="0" fontId="2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5" fillId="0" borderId="0" xfId="0" applyFont="1" applyFill="1" applyAlignment="1">
      <alignment vertical="top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0" xfId="0" applyFont="1" applyFill="1" applyAlignment="1">
      <alignment vertical="top"/>
    </xf>
    <xf numFmtId="43" fontId="5" fillId="0" borderId="1" xfId="9" applyFont="1" applyFill="1" applyBorder="1" applyAlignment="1">
      <alignment horizontal="right" vertical="top" wrapText="1"/>
    </xf>
    <xf numFmtId="0" fontId="8" fillId="0" borderId="0" xfId="0" applyFont="1" applyAlignment="1">
      <alignment horizontal="justify" wrapText="1"/>
    </xf>
    <xf numFmtId="2" fontId="26" fillId="0" borderId="1" xfId="0" applyNumberFormat="1" applyFont="1" applyBorder="1" applyAlignment="1">
      <alignment horizontal="center" vertical="top" wrapText="1"/>
    </xf>
    <xf numFmtId="2" fontId="2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7" xfId="9" applyFont="1" applyFill="1" applyBorder="1" applyAlignment="1">
      <alignment horizontal="center" vertical="top" wrapText="1"/>
    </xf>
    <xf numFmtId="43" fontId="6" fillId="0" borderId="5" xfId="9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7" fillId="0" borderId="10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25" fillId="0" borderId="0" xfId="0" applyFont="1" applyAlignment="1"/>
    <xf numFmtId="0" fontId="5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9" fillId="0" borderId="3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35" fillId="0" borderId="3" xfId="0" applyFont="1" applyFill="1" applyBorder="1" applyAlignment="1">
      <alignment horizontal="left" vertical="top" wrapText="1"/>
    </xf>
    <xf numFmtId="0" fontId="35" fillId="0" borderId="8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26" fillId="0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9" fillId="2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9" fillId="2" borderId="0" xfId="0" applyFont="1" applyFill="1" applyBorder="1" applyAlignment="1">
      <alignment horizontal="center" vertical="center" wrapText="1"/>
    </xf>
    <xf numFmtId="165" fontId="5" fillId="2" borderId="9" xfId="11" applyNumberFormat="1" applyFont="1" applyFill="1" applyBorder="1" applyAlignment="1">
      <alignment horizontal="right" wrapText="1"/>
    </xf>
  </cellXfs>
  <cellStyles count="12">
    <cellStyle name="Обычный" xfId="0" builtinId="0"/>
    <cellStyle name="Обычный 16" xfId="1"/>
    <cellStyle name="Обычный 18" xfId="2"/>
    <cellStyle name="Обычный 2" xfId="3"/>
    <cellStyle name="Обычный 2 2" xfId="4"/>
    <cellStyle name="Обычный 3" xfId="5"/>
    <cellStyle name="Обычный 4" xfId="6"/>
    <cellStyle name="Тысячи [0]_перечис.11" xfId="7"/>
    <cellStyle name="Тысячи_перечис.11" xfId="8"/>
    <cellStyle name="Финансовый" xfId="9" builtinId="3"/>
    <cellStyle name="Финансовый 2" xfId="10"/>
    <cellStyle name="Финансовый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0"/>
  </sheetPr>
  <dimension ref="A1:G47"/>
  <sheetViews>
    <sheetView view="pageBreakPreview" topLeftCell="B1" workbookViewId="0">
      <selection activeCell="C5" sqref="C5:C6"/>
    </sheetView>
  </sheetViews>
  <sheetFormatPr defaultRowHeight="12.75"/>
  <cols>
    <col min="1" max="1" width="41.140625" style="153" customWidth="1"/>
    <col min="2" max="2" width="34.42578125" style="154" customWidth="1"/>
    <col min="3" max="3" width="26.5703125" style="154" customWidth="1"/>
    <col min="4" max="4" width="14.7109375" style="168" customWidth="1"/>
    <col min="5" max="5" width="20.7109375" style="168" customWidth="1"/>
  </cols>
  <sheetData>
    <row r="1" spans="1:7" ht="16.5" customHeight="1">
      <c r="C1" s="248" t="s">
        <v>312</v>
      </c>
      <c r="D1" s="248"/>
      <c r="E1" s="248"/>
      <c r="F1" s="15"/>
      <c r="G1" s="15"/>
    </row>
    <row r="2" spans="1:7" ht="102.75" customHeight="1">
      <c r="C2" s="155" t="s">
        <v>329</v>
      </c>
      <c r="D2" s="155"/>
      <c r="E2" s="155"/>
      <c r="F2" s="15"/>
      <c r="G2" s="15"/>
    </row>
    <row r="3" spans="1:7" ht="31.5" customHeight="1">
      <c r="C3" s="155"/>
      <c r="D3" s="155"/>
      <c r="E3" s="155"/>
      <c r="F3" s="15"/>
      <c r="G3" s="15"/>
    </row>
    <row r="4" spans="1:7" s="13" customFormat="1" ht="55.5" customHeight="1">
      <c r="A4" s="263" t="s">
        <v>311</v>
      </c>
      <c r="B4" s="263"/>
      <c r="C4" s="263"/>
      <c r="D4" s="249"/>
      <c r="E4" s="249"/>
    </row>
    <row r="5" spans="1:7" s="250" customFormat="1" ht="18.75" customHeight="1">
      <c r="A5" s="264" t="s">
        <v>289</v>
      </c>
      <c r="B5" s="266" t="s">
        <v>210</v>
      </c>
      <c r="C5" s="268" t="s">
        <v>313</v>
      </c>
    </row>
    <row r="6" spans="1:7" s="250" customFormat="1" ht="32.25" customHeight="1">
      <c r="A6" s="265"/>
      <c r="B6" s="267"/>
      <c r="C6" s="269"/>
    </row>
    <row r="7" spans="1:7" s="250" customFormat="1" ht="15.75">
      <c r="A7" s="251" t="s">
        <v>290</v>
      </c>
      <c r="B7" s="252"/>
      <c r="C7" s="253">
        <f>-C8</f>
        <v>-263.13900000000001</v>
      </c>
    </row>
    <row r="8" spans="1:7" s="250" customFormat="1" ht="53.25" customHeight="1">
      <c r="A8" s="251" t="s">
        <v>291</v>
      </c>
      <c r="B8" s="252" t="s">
        <v>292</v>
      </c>
      <c r="C8" s="253">
        <f>C14</f>
        <v>263.13900000000001</v>
      </c>
    </row>
    <row r="9" spans="1:7" s="250" customFormat="1" ht="15.75" hidden="1" customHeight="1">
      <c r="A9" s="251" t="s">
        <v>293</v>
      </c>
      <c r="B9" s="252" t="s">
        <v>294</v>
      </c>
      <c r="C9" s="253">
        <f>C10+C12</f>
        <v>0</v>
      </c>
    </row>
    <row r="10" spans="1:7" s="257" customFormat="1" ht="31.5" hidden="1" customHeight="1">
      <c r="A10" s="254" t="s">
        <v>295</v>
      </c>
      <c r="B10" s="255" t="s">
        <v>296</v>
      </c>
      <c r="C10" s="256">
        <f>C11</f>
        <v>0</v>
      </c>
    </row>
    <row r="11" spans="1:7" s="250" customFormat="1" ht="31.5" hidden="1" customHeight="1">
      <c r="A11" s="254" t="s">
        <v>297</v>
      </c>
      <c r="B11" s="255" t="s">
        <v>298</v>
      </c>
      <c r="C11" s="256"/>
    </row>
    <row r="12" spans="1:7" s="250" customFormat="1" ht="40.5" hidden="1" customHeight="1">
      <c r="A12" s="254" t="s">
        <v>299</v>
      </c>
      <c r="B12" s="255" t="s">
        <v>300</v>
      </c>
      <c r="C12" s="256">
        <f>C13</f>
        <v>0</v>
      </c>
    </row>
    <row r="13" spans="1:7" s="250" customFormat="1" ht="43.5" hidden="1" customHeight="1">
      <c r="A13" s="254" t="s">
        <v>301</v>
      </c>
      <c r="B13" s="255" t="s">
        <v>302</v>
      </c>
      <c r="C13" s="256"/>
    </row>
    <row r="14" spans="1:7" s="250" customFormat="1" ht="25.5" customHeight="1">
      <c r="A14" s="254" t="s">
        <v>303</v>
      </c>
      <c r="B14" s="255" t="s">
        <v>292</v>
      </c>
      <c r="C14" s="258">
        <f>C15</f>
        <v>263.13900000000001</v>
      </c>
    </row>
    <row r="15" spans="1:7" s="250" customFormat="1" ht="37.5" customHeight="1">
      <c r="A15" s="254" t="s">
        <v>234</v>
      </c>
      <c r="B15" s="255" t="s">
        <v>304</v>
      </c>
      <c r="C15" s="258">
        <f>C16</f>
        <v>263.13900000000001</v>
      </c>
    </row>
    <row r="16" spans="1:7" s="250" customFormat="1" ht="32.25" customHeight="1">
      <c r="A16" s="254" t="s">
        <v>305</v>
      </c>
      <c r="B16" s="255" t="s">
        <v>306</v>
      </c>
      <c r="C16" s="258">
        <f>C17</f>
        <v>263.13900000000001</v>
      </c>
    </row>
    <row r="17" spans="1:5" s="250" customFormat="1" ht="36.75" customHeight="1">
      <c r="A17" s="254" t="s">
        <v>307</v>
      </c>
      <c r="B17" s="255" t="s">
        <v>308</v>
      </c>
      <c r="C17" s="258">
        <f>C18</f>
        <v>263.13900000000001</v>
      </c>
    </row>
    <row r="18" spans="1:5" s="250" customFormat="1" ht="69.75" customHeight="1">
      <c r="A18" s="254" t="s">
        <v>309</v>
      </c>
      <c r="B18" s="255" t="s">
        <v>310</v>
      </c>
      <c r="C18" s="258">
        <v>263.13900000000001</v>
      </c>
    </row>
    <row r="19" spans="1:5">
      <c r="A19" s="162"/>
      <c r="B19" s="163"/>
      <c r="C19" s="163"/>
      <c r="D19" s="164"/>
      <c r="E19" s="164"/>
    </row>
    <row r="20" spans="1:5" s="158" customFormat="1" ht="24.75" customHeight="1">
      <c r="A20" s="162"/>
      <c r="B20" s="163"/>
      <c r="C20" s="163"/>
      <c r="D20" s="164"/>
      <c r="E20" s="164"/>
    </row>
    <row r="21" spans="1:5">
      <c r="A21" s="160"/>
      <c r="B21" s="157"/>
      <c r="C21" s="161"/>
      <c r="D21" s="161"/>
      <c r="E21" s="161"/>
    </row>
    <row r="22" spans="1:5" hidden="1">
      <c r="A22" s="162"/>
      <c r="B22" s="163"/>
      <c r="C22" s="157"/>
      <c r="D22" s="156"/>
      <c r="E22" s="161"/>
    </row>
    <row r="23" spans="1:5" hidden="1">
      <c r="A23" s="162"/>
      <c r="B23" s="163"/>
      <c r="C23" s="157"/>
      <c r="D23" s="156"/>
      <c r="E23" s="161"/>
    </row>
    <row r="24" spans="1:5" s="158" customFormat="1" hidden="1">
      <c r="A24" s="162"/>
      <c r="B24" s="163"/>
      <c r="C24" s="163"/>
      <c r="D24" s="159"/>
      <c r="E24" s="164"/>
    </row>
    <row r="25" spans="1:5">
      <c r="A25" s="162"/>
      <c r="B25" s="163"/>
      <c r="C25" s="163"/>
      <c r="D25" s="164"/>
      <c r="E25" s="164"/>
    </row>
    <row r="26" spans="1:5" hidden="1">
      <c r="A26" s="162"/>
      <c r="B26" s="163"/>
      <c r="C26" s="163"/>
      <c r="D26" s="159"/>
      <c r="E26" s="159"/>
    </row>
    <row r="27" spans="1:5">
      <c r="A27" s="160"/>
      <c r="B27" s="157"/>
      <c r="C27" s="161"/>
      <c r="D27" s="161"/>
      <c r="E27" s="161"/>
    </row>
    <row r="28" spans="1:5">
      <c r="A28" s="162"/>
      <c r="B28" s="163"/>
      <c r="C28" s="163"/>
      <c r="D28" s="164"/>
      <c r="E28" s="164"/>
    </row>
    <row r="29" spans="1:5" hidden="1">
      <c r="A29" s="162"/>
      <c r="B29" s="163"/>
      <c r="C29" s="163"/>
      <c r="D29" s="159"/>
      <c r="E29" s="159"/>
    </row>
    <row r="30" spans="1:5">
      <c r="A30" s="160"/>
      <c r="B30" s="157"/>
      <c r="C30" s="161"/>
      <c r="D30" s="161"/>
      <c r="E30" s="161"/>
    </row>
    <row r="31" spans="1:5">
      <c r="A31" s="162"/>
      <c r="B31" s="163"/>
      <c r="C31" s="163"/>
      <c r="D31" s="164"/>
      <c r="E31" s="164"/>
    </row>
    <row r="32" spans="1:5" hidden="1">
      <c r="A32" s="162"/>
      <c r="B32" s="163"/>
      <c r="C32" s="157"/>
      <c r="D32" s="156"/>
      <c r="E32" s="156"/>
    </row>
    <row r="33" spans="1:5" hidden="1">
      <c r="A33" s="162"/>
      <c r="B33" s="163"/>
      <c r="C33" s="157"/>
      <c r="D33" s="156"/>
      <c r="E33" s="156"/>
    </row>
    <row r="34" spans="1:5" hidden="1">
      <c r="A34" s="162"/>
      <c r="B34" s="163"/>
      <c r="C34" s="157"/>
      <c r="D34" s="156"/>
      <c r="E34" s="156"/>
    </row>
    <row r="35" spans="1:5" hidden="1">
      <c r="A35" s="162"/>
      <c r="B35" s="163"/>
      <c r="C35" s="163"/>
      <c r="D35" s="159"/>
      <c r="E35" s="159"/>
    </row>
    <row r="36" spans="1:5" hidden="1">
      <c r="A36" s="160"/>
      <c r="B36" s="157"/>
      <c r="C36" s="157"/>
      <c r="D36" s="156"/>
      <c r="E36" s="156"/>
    </row>
    <row r="37" spans="1:5" hidden="1">
      <c r="A37" s="162"/>
      <c r="B37" s="163"/>
      <c r="C37" s="163"/>
      <c r="D37" s="159"/>
      <c r="E37" s="159"/>
    </row>
    <row r="38" spans="1:5" hidden="1">
      <c r="A38" s="162"/>
      <c r="B38" s="163"/>
      <c r="C38" s="163"/>
      <c r="D38" s="159"/>
      <c r="E38" s="159"/>
    </row>
    <row r="39" spans="1:5" hidden="1">
      <c r="A39" s="162"/>
      <c r="B39" s="163"/>
      <c r="C39" s="163"/>
      <c r="D39" s="159"/>
      <c r="E39" s="159"/>
    </row>
    <row r="40" spans="1:5" hidden="1">
      <c r="A40" s="160"/>
      <c r="B40" s="157"/>
      <c r="C40" s="157"/>
      <c r="D40" s="156"/>
      <c r="E40" s="156"/>
    </row>
    <row r="41" spans="1:5" hidden="1">
      <c r="A41" s="162"/>
      <c r="B41" s="163"/>
      <c r="C41" s="157"/>
      <c r="D41" s="156"/>
      <c r="E41" s="156"/>
    </row>
    <row r="42" spans="1:5" hidden="1">
      <c r="A42" s="162"/>
      <c r="B42" s="163"/>
      <c r="C42" s="157"/>
      <c r="D42" s="156"/>
      <c r="E42" s="156"/>
    </row>
    <row r="43" spans="1:5" hidden="1">
      <c r="A43" s="162"/>
      <c r="B43" s="163"/>
      <c r="C43" s="157"/>
      <c r="D43" s="156"/>
      <c r="E43" s="156"/>
    </row>
    <row r="44" spans="1:5" hidden="1">
      <c r="A44" s="162"/>
      <c r="B44" s="163"/>
      <c r="C44" s="163"/>
      <c r="D44" s="159"/>
      <c r="E44" s="159"/>
    </row>
    <row r="45" spans="1:5">
      <c r="A45" s="162"/>
      <c r="B45" s="163"/>
      <c r="C45" s="163"/>
      <c r="D45" s="159"/>
      <c r="E45" s="159"/>
    </row>
    <row r="46" spans="1:5">
      <c r="A46" s="160"/>
      <c r="B46" s="157"/>
      <c r="C46" s="161"/>
      <c r="D46" s="161"/>
      <c r="E46" s="161"/>
    </row>
    <row r="47" spans="1:5">
      <c r="A47" s="165"/>
      <c r="B47" s="166"/>
      <c r="C47" s="166"/>
      <c r="D47" s="167"/>
      <c r="E47" s="167"/>
    </row>
  </sheetData>
  <mergeCells count="4">
    <mergeCell ref="A4:C4"/>
    <mergeCell ref="A5:A6"/>
    <mergeCell ref="B5:B6"/>
    <mergeCell ref="C5:C6"/>
  </mergeCells>
  <phoneticPr fontId="4" type="noConversion"/>
  <pageMargins left="0.75" right="0.75" top="1" bottom="1" header="0.5" footer="0.5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 enableFormatConditionsCalculation="0">
    <tabColor indexed="10"/>
  </sheetPr>
  <dimension ref="A1:E9"/>
  <sheetViews>
    <sheetView tabSelected="1" view="pageBreakPreview" workbookViewId="0">
      <selection activeCell="B17" sqref="B17"/>
    </sheetView>
  </sheetViews>
  <sheetFormatPr defaultRowHeight="12.75"/>
  <cols>
    <col min="2" max="2" width="83.42578125" customWidth="1"/>
    <col min="3" max="3" width="18.28515625" customWidth="1"/>
    <col min="4" max="4" width="16.7109375" customWidth="1"/>
    <col min="5" max="5" width="20.140625" customWidth="1"/>
  </cols>
  <sheetData>
    <row r="1" spans="1:5" ht="114.75" customHeight="1">
      <c r="B1" s="226"/>
      <c r="C1" s="226"/>
      <c r="D1" s="275" t="s">
        <v>348</v>
      </c>
      <c r="E1" s="275"/>
    </row>
    <row r="2" spans="1:5" ht="32.25" customHeight="1">
      <c r="B2" s="226"/>
      <c r="C2" s="226"/>
      <c r="D2" s="226"/>
      <c r="E2" s="226"/>
    </row>
    <row r="3" spans="1:5" ht="18.75" customHeight="1">
      <c r="A3" s="1"/>
      <c r="B3" s="1"/>
      <c r="C3" s="1"/>
      <c r="D3" s="1"/>
      <c r="E3" s="1"/>
    </row>
    <row r="4" spans="1:5" ht="39" customHeight="1">
      <c r="A4" s="309" t="s">
        <v>265</v>
      </c>
      <c r="B4" s="309"/>
      <c r="C4" s="309"/>
      <c r="D4" s="309"/>
      <c r="E4" s="309"/>
    </row>
    <row r="5" spans="1:5" ht="26.25" customHeight="1">
      <c r="A5" s="227"/>
      <c r="B5" s="227"/>
      <c r="C5" s="227"/>
      <c r="D5" s="227"/>
      <c r="E5" s="227"/>
    </row>
    <row r="6" spans="1:5" ht="15" customHeight="1">
      <c r="A6" s="310" t="s">
        <v>235</v>
      </c>
      <c r="B6" s="310"/>
      <c r="C6" s="310"/>
      <c r="D6" s="310"/>
      <c r="E6" s="310"/>
    </row>
    <row r="7" spans="1:5" ht="37.5" customHeight="1">
      <c r="A7" s="233" t="s">
        <v>236</v>
      </c>
      <c r="B7" s="232" t="s">
        <v>237</v>
      </c>
      <c r="C7" s="232" t="s">
        <v>266</v>
      </c>
      <c r="D7" s="232" t="s">
        <v>267</v>
      </c>
      <c r="E7" s="234" t="s">
        <v>268</v>
      </c>
    </row>
    <row r="8" spans="1:5" ht="57.75" customHeight="1">
      <c r="A8" s="228" t="s">
        <v>78</v>
      </c>
      <c r="B8" s="229" t="s">
        <v>257</v>
      </c>
      <c r="C8" s="228">
        <v>8758.39</v>
      </c>
      <c r="D8" s="228">
        <v>7112.73</v>
      </c>
      <c r="E8" s="230">
        <v>7354.92</v>
      </c>
    </row>
    <row r="9" spans="1:5" s="231" customFormat="1" ht="32.25" customHeight="1">
      <c r="A9" s="235"/>
      <c r="B9" s="235" t="s">
        <v>238</v>
      </c>
      <c r="C9" s="238">
        <f>C8</f>
        <v>8758.39</v>
      </c>
      <c r="D9" s="238">
        <f>D8</f>
        <v>7112.73</v>
      </c>
      <c r="E9" s="237">
        <f>E8</f>
        <v>7354.92</v>
      </c>
    </row>
  </sheetData>
  <mergeCells count="3">
    <mergeCell ref="D1:E1"/>
    <mergeCell ref="A4:E4"/>
    <mergeCell ref="A6:E6"/>
  </mergeCells>
  <phoneticPr fontId="4" type="noConversion"/>
  <pageMargins left="0.75" right="0.75" top="1" bottom="1" header="0.5" footer="0.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0"/>
  </sheetPr>
  <dimension ref="A1:G46"/>
  <sheetViews>
    <sheetView view="pageBreakPreview" zoomScale="75" zoomScaleSheetLayoutView="100" workbookViewId="0">
      <selection activeCell="B20" sqref="B20"/>
    </sheetView>
  </sheetViews>
  <sheetFormatPr defaultRowHeight="12.75"/>
  <cols>
    <col min="1" max="1" width="17.42578125" customWidth="1"/>
    <col min="2" max="2" width="31.7109375" style="8" customWidth="1"/>
    <col min="3" max="3" width="99" style="11" customWidth="1"/>
    <col min="4" max="4" width="13.5703125" style="11" customWidth="1"/>
    <col min="5" max="5" width="15.140625" style="11" customWidth="1"/>
    <col min="6" max="6" width="21.5703125" style="11" customWidth="1"/>
  </cols>
  <sheetData>
    <row r="1" spans="1:6" s="3" customFormat="1" ht="123" customHeight="1">
      <c r="B1" s="5"/>
      <c r="C1" s="6"/>
      <c r="D1" s="270" t="s">
        <v>328</v>
      </c>
      <c r="E1" s="270"/>
      <c r="F1" s="270"/>
    </row>
    <row r="2" spans="1:6" s="34" customFormat="1" ht="45" customHeight="1">
      <c r="A2" s="273" t="s">
        <v>284</v>
      </c>
      <c r="B2" s="274"/>
      <c r="C2" s="274"/>
      <c r="D2" s="274"/>
      <c r="E2" s="274"/>
      <c r="F2" s="274"/>
    </row>
    <row r="3" spans="1:6" s="34" customFormat="1" ht="29.25" customHeight="1">
      <c r="A3" s="192"/>
      <c r="B3" s="33"/>
      <c r="C3" s="33"/>
      <c r="D3" s="33"/>
      <c r="E3" s="33"/>
      <c r="F3" s="236" t="s">
        <v>224</v>
      </c>
    </row>
    <row r="4" spans="1:6" s="34" customFormat="1" ht="56.25">
      <c r="A4" s="30" t="s">
        <v>14</v>
      </c>
      <c r="B4" s="30" t="s">
        <v>180</v>
      </c>
      <c r="C4" s="30" t="s">
        <v>13</v>
      </c>
      <c r="D4" s="30" t="s">
        <v>258</v>
      </c>
      <c r="E4" s="194" t="s">
        <v>222</v>
      </c>
      <c r="F4" s="95" t="s">
        <v>283</v>
      </c>
    </row>
    <row r="5" spans="1:6" s="7" customFormat="1" ht="15.75">
      <c r="A5" s="29">
        <v>1</v>
      </c>
      <c r="B5" s="29">
        <v>2</v>
      </c>
      <c r="C5" s="29">
        <v>3</v>
      </c>
      <c r="D5" s="29">
        <v>4</v>
      </c>
      <c r="E5" s="211">
        <v>4</v>
      </c>
      <c r="F5" s="212">
        <v>5</v>
      </c>
    </row>
    <row r="6" spans="1:6" s="34" customFormat="1" ht="18.75">
      <c r="A6" s="73" t="s">
        <v>66</v>
      </c>
      <c r="B6" s="30" t="s">
        <v>15</v>
      </c>
      <c r="C6" s="74" t="s">
        <v>122</v>
      </c>
      <c r="D6" s="75">
        <f>D7</f>
        <v>6548.95</v>
      </c>
      <c r="E6" s="75">
        <f>E7</f>
        <v>0</v>
      </c>
      <c r="F6" s="82">
        <f>F7</f>
        <v>6548.95</v>
      </c>
    </row>
    <row r="7" spans="1:6" s="34" customFormat="1" ht="18.75">
      <c r="A7" s="76"/>
      <c r="B7" s="30"/>
      <c r="C7" s="77" t="s">
        <v>123</v>
      </c>
      <c r="D7" s="78">
        <v>6548.95</v>
      </c>
      <c r="E7" s="78">
        <f>E8+E12+E17+E20</f>
        <v>0</v>
      </c>
      <c r="F7" s="70">
        <f t="shared" ref="F7:F26" si="0">D7+E7</f>
        <v>6548.95</v>
      </c>
    </row>
    <row r="8" spans="1:6" s="34" customFormat="1" ht="18.75">
      <c r="A8" s="69" t="s">
        <v>66</v>
      </c>
      <c r="B8" s="79" t="s">
        <v>16</v>
      </c>
      <c r="C8" s="77" t="s">
        <v>17</v>
      </c>
      <c r="D8" s="78">
        <v>1585.38</v>
      </c>
      <c r="E8" s="207">
        <f>E9+E10+E11</f>
        <v>0</v>
      </c>
      <c r="F8" s="70">
        <f t="shared" si="0"/>
        <v>1585.38</v>
      </c>
    </row>
    <row r="9" spans="1:6" s="34" customFormat="1" ht="81" customHeight="1">
      <c r="A9" s="35">
        <v>182</v>
      </c>
      <c r="B9" s="79" t="s">
        <v>124</v>
      </c>
      <c r="C9" s="80" t="s">
        <v>125</v>
      </c>
      <c r="D9" s="70">
        <v>1579.88</v>
      </c>
      <c r="E9" s="207"/>
      <c r="F9" s="70">
        <f t="shared" si="0"/>
        <v>1579.88</v>
      </c>
    </row>
    <row r="10" spans="1:6" s="34" customFormat="1" ht="107.25" customHeight="1">
      <c r="A10" s="35">
        <v>182</v>
      </c>
      <c r="B10" s="79" t="s">
        <v>126</v>
      </c>
      <c r="C10" s="66" t="s">
        <v>127</v>
      </c>
      <c r="D10" s="70">
        <v>4.5</v>
      </c>
      <c r="E10" s="207">
        <v>0</v>
      </c>
      <c r="F10" s="70">
        <f t="shared" si="0"/>
        <v>4.5</v>
      </c>
    </row>
    <row r="11" spans="1:6" s="34" customFormat="1" ht="51.75" customHeight="1">
      <c r="A11" s="35">
        <v>182</v>
      </c>
      <c r="B11" s="79" t="s">
        <v>128</v>
      </c>
      <c r="C11" s="66" t="s">
        <v>129</v>
      </c>
      <c r="D11" s="70">
        <v>1</v>
      </c>
      <c r="E11" s="207">
        <v>0</v>
      </c>
      <c r="F11" s="70">
        <f t="shared" si="0"/>
        <v>1</v>
      </c>
    </row>
    <row r="12" spans="1:6" s="34" customFormat="1" ht="37.5" hidden="1">
      <c r="A12" s="69" t="s">
        <v>67</v>
      </c>
      <c r="B12" s="79" t="s">
        <v>58</v>
      </c>
      <c r="C12" s="77" t="s">
        <v>18</v>
      </c>
      <c r="D12" s="78">
        <v>0</v>
      </c>
      <c r="E12" s="207"/>
      <c r="F12" s="70">
        <f t="shared" si="0"/>
        <v>0</v>
      </c>
    </row>
    <row r="13" spans="1:6" s="34" customFormat="1" ht="37.5" hidden="1">
      <c r="A13" s="35">
        <v>100</v>
      </c>
      <c r="B13" s="79" t="s">
        <v>68</v>
      </c>
      <c r="C13" s="81" t="s">
        <v>130</v>
      </c>
      <c r="D13" s="35">
        <v>0</v>
      </c>
      <c r="E13" s="207"/>
      <c r="F13" s="70">
        <f t="shared" si="0"/>
        <v>0</v>
      </c>
    </row>
    <row r="14" spans="1:6" s="34" customFormat="1" ht="56.25" hidden="1">
      <c r="A14" s="35">
        <v>100</v>
      </c>
      <c r="B14" s="79" t="s">
        <v>69</v>
      </c>
      <c r="C14" s="81" t="s">
        <v>131</v>
      </c>
      <c r="D14" s="35">
        <v>0</v>
      </c>
      <c r="E14" s="207"/>
      <c r="F14" s="70">
        <f t="shared" si="0"/>
        <v>0</v>
      </c>
    </row>
    <row r="15" spans="1:6" s="34" customFormat="1" ht="37.5" hidden="1">
      <c r="A15" s="35">
        <v>100</v>
      </c>
      <c r="B15" s="79" t="s">
        <v>70</v>
      </c>
      <c r="C15" s="81" t="s">
        <v>132</v>
      </c>
      <c r="D15" s="78">
        <v>0</v>
      </c>
      <c r="E15" s="207"/>
      <c r="F15" s="70">
        <f t="shared" si="0"/>
        <v>0</v>
      </c>
    </row>
    <row r="16" spans="1:6" s="34" customFormat="1" ht="37.5" hidden="1">
      <c r="A16" s="35">
        <v>100</v>
      </c>
      <c r="B16" s="79" t="s">
        <v>71</v>
      </c>
      <c r="C16" s="81" t="s">
        <v>132</v>
      </c>
      <c r="D16" s="35">
        <v>0</v>
      </c>
      <c r="E16" s="207"/>
      <c r="F16" s="70">
        <f t="shared" si="0"/>
        <v>0</v>
      </c>
    </row>
    <row r="17" spans="1:6" s="36" customFormat="1" ht="18.75">
      <c r="A17" s="73" t="s">
        <v>66</v>
      </c>
      <c r="B17" s="30" t="s">
        <v>19</v>
      </c>
      <c r="C17" s="74" t="s">
        <v>20</v>
      </c>
      <c r="D17" s="75">
        <v>26.66</v>
      </c>
      <c r="E17" s="208">
        <f>E18</f>
        <v>0</v>
      </c>
      <c r="F17" s="82">
        <f t="shared" si="0"/>
        <v>26.66</v>
      </c>
    </row>
    <row r="18" spans="1:6" s="34" customFormat="1" ht="18.75">
      <c r="A18" s="69" t="s">
        <v>66</v>
      </c>
      <c r="B18" s="35" t="s">
        <v>21</v>
      </c>
      <c r="C18" s="77" t="s">
        <v>22</v>
      </c>
      <c r="D18" s="78">
        <v>26.66</v>
      </c>
      <c r="E18" s="207">
        <f>E19</f>
        <v>0</v>
      </c>
      <c r="F18" s="70">
        <f t="shared" si="0"/>
        <v>26.66</v>
      </c>
    </row>
    <row r="19" spans="1:6" s="34" customFormat="1" ht="18.75">
      <c r="A19" s="35">
        <v>182</v>
      </c>
      <c r="B19" s="35" t="s">
        <v>133</v>
      </c>
      <c r="C19" s="77" t="s">
        <v>22</v>
      </c>
      <c r="D19" s="78">
        <v>26.66</v>
      </c>
      <c r="E19" s="207"/>
      <c r="F19" s="70">
        <f t="shared" si="0"/>
        <v>26.66</v>
      </c>
    </row>
    <row r="20" spans="1:6" s="36" customFormat="1" ht="18.75">
      <c r="A20" s="73" t="s">
        <v>66</v>
      </c>
      <c r="B20" s="30" t="s">
        <v>23</v>
      </c>
      <c r="C20" s="74" t="s">
        <v>24</v>
      </c>
      <c r="D20" s="75">
        <v>4936.91</v>
      </c>
      <c r="E20" s="75">
        <f>E21+E23</f>
        <v>0</v>
      </c>
      <c r="F20" s="82">
        <f t="shared" si="0"/>
        <v>4936.91</v>
      </c>
    </row>
    <row r="21" spans="1:6" s="36" customFormat="1" ht="18.75">
      <c r="A21" s="69" t="s">
        <v>66</v>
      </c>
      <c r="B21" s="35" t="s">
        <v>134</v>
      </c>
      <c r="C21" s="77" t="s">
        <v>135</v>
      </c>
      <c r="D21" s="70">
        <v>1801.81</v>
      </c>
      <c r="E21" s="207">
        <f>E22</f>
        <v>0</v>
      </c>
      <c r="F21" s="70">
        <f t="shared" si="0"/>
        <v>1801.81</v>
      </c>
    </row>
    <row r="22" spans="1:6" s="36" customFormat="1" ht="44.25" customHeight="1">
      <c r="A22" s="35">
        <v>182</v>
      </c>
      <c r="B22" s="35" t="s">
        <v>136</v>
      </c>
      <c r="C22" s="81" t="s">
        <v>137</v>
      </c>
      <c r="D22" s="70">
        <v>1801.81</v>
      </c>
      <c r="E22" s="207"/>
      <c r="F22" s="70">
        <f t="shared" si="0"/>
        <v>1801.81</v>
      </c>
    </row>
    <row r="23" spans="1:6" s="34" customFormat="1" ht="18.75">
      <c r="A23" s="69" t="s">
        <v>66</v>
      </c>
      <c r="B23" s="35" t="s">
        <v>138</v>
      </c>
      <c r="C23" s="77" t="s">
        <v>139</v>
      </c>
      <c r="D23" s="78">
        <v>3135.1</v>
      </c>
      <c r="E23" s="207">
        <f>E24+E25</f>
        <v>0</v>
      </c>
      <c r="F23" s="70">
        <f t="shared" si="0"/>
        <v>3135.1</v>
      </c>
    </row>
    <row r="24" spans="1:6" s="34" customFormat="1" ht="37.5">
      <c r="A24" s="69" t="s">
        <v>72</v>
      </c>
      <c r="B24" s="35" t="s">
        <v>181</v>
      </c>
      <c r="C24" s="66" t="s">
        <v>182</v>
      </c>
      <c r="D24" s="70">
        <v>1801.8</v>
      </c>
      <c r="E24" s="207"/>
      <c r="F24" s="70">
        <f t="shared" si="0"/>
        <v>1801.8</v>
      </c>
    </row>
    <row r="25" spans="1:6" s="34" customFormat="1" ht="54" customHeight="1">
      <c r="A25" s="69" t="s">
        <v>72</v>
      </c>
      <c r="B25" s="35" t="s">
        <v>178</v>
      </c>
      <c r="C25" s="81" t="s">
        <v>179</v>
      </c>
      <c r="D25" s="70">
        <v>1333.3</v>
      </c>
      <c r="E25" s="207">
        <v>0</v>
      </c>
      <c r="F25" s="70">
        <f t="shared" si="0"/>
        <v>1333.3</v>
      </c>
    </row>
    <row r="26" spans="1:6" s="37" customFormat="1" ht="21.75" customHeight="1">
      <c r="A26" s="69" t="s">
        <v>66</v>
      </c>
      <c r="B26" s="30" t="s">
        <v>30</v>
      </c>
      <c r="C26" s="74" t="s">
        <v>158</v>
      </c>
      <c r="D26" s="75">
        <f>D27</f>
        <v>2681.6840000000002</v>
      </c>
      <c r="E26" s="208">
        <f>E27</f>
        <v>224.75700000000001</v>
      </c>
      <c r="F26" s="82">
        <f t="shared" si="0"/>
        <v>2906.4410000000003</v>
      </c>
    </row>
    <row r="27" spans="1:6" s="38" customFormat="1" ht="37.5">
      <c r="A27" s="69" t="s">
        <v>66</v>
      </c>
      <c r="B27" s="30" t="s">
        <v>159</v>
      </c>
      <c r="C27" s="74" t="s">
        <v>31</v>
      </c>
      <c r="D27" s="75">
        <f>D28+D31</f>
        <v>2681.6840000000002</v>
      </c>
      <c r="E27" s="208">
        <f>E28+E31</f>
        <v>224.75700000000001</v>
      </c>
      <c r="F27" s="208">
        <f>F28+F31</f>
        <v>2906.4409999999998</v>
      </c>
    </row>
    <row r="28" spans="1:6" s="38" customFormat="1" ht="18.75">
      <c r="A28" s="69" t="s">
        <v>66</v>
      </c>
      <c r="B28" s="35" t="s">
        <v>316</v>
      </c>
      <c r="C28" s="77" t="s">
        <v>220</v>
      </c>
      <c r="D28" s="70">
        <v>1106.0999999999999</v>
      </c>
      <c r="E28" s="207">
        <f>E29</f>
        <v>0.02</v>
      </c>
      <c r="F28" s="70">
        <f>D28+E28</f>
        <v>1106.1199999999999</v>
      </c>
    </row>
    <row r="29" spans="1:6" s="38" customFormat="1" ht="22.5" customHeight="1">
      <c r="A29" s="69" t="s">
        <v>66</v>
      </c>
      <c r="B29" s="35" t="s">
        <v>317</v>
      </c>
      <c r="C29" s="66" t="s">
        <v>76</v>
      </c>
      <c r="D29" s="70">
        <v>1106.0999999999999</v>
      </c>
      <c r="E29" s="207">
        <f>E30</f>
        <v>0.02</v>
      </c>
      <c r="F29" s="70">
        <f>D29+E29</f>
        <v>1106.1199999999999</v>
      </c>
    </row>
    <row r="30" spans="1:6" s="38" customFormat="1" ht="24" customHeight="1">
      <c r="A30" s="35">
        <v>801</v>
      </c>
      <c r="B30" s="35" t="s">
        <v>314</v>
      </c>
      <c r="C30" s="66" t="s">
        <v>221</v>
      </c>
      <c r="D30" s="70">
        <v>1106.0999999999999</v>
      </c>
      <c r="E30" s="207">
        <v>0.02</v>
      </c>
      <c r="F30" s="70">
        <f>D30+E30</f>
        <v>1106.1199999999999</v>
      </c>
    </row>
    <row r="31" spans="1:6" s="38" customFormat="1" ht="24" customHeight="1">
      <c r="A31" s="69" t="s">
        <v>66</v>
      </c>
      <c r="B31" s="90" t="s">
        <v>327</v>
      </c>
      <c r="C31" s="125" t="s">
        <v>176</v>
      </c>
      <c r="D31" s="78">
        <f>D32+D34</f>
        <v>1575.5840000000001</v>
      </c>
      <c r="E31" s="78">
        <f>E32+E34</f>
        <v>224.73699999999999</v>
      </c>
      <c r="F31" s="78">
        <f>F32+F34</f>
        <v>1800.3210000000001</v>
      </c>
    </row>
    <row r="32" spans="1:6" s="38" customFormat="1" ht="60" customHeight="1">
      <c r="A32" s="103" t="s">
        <v>66</v>
      </c>
      <c r="B32" s="35" t="s">
        <v>325</v>
      </c>
      <c r="C32" s="80" t="s">
        <v>326</v>
      </c>
      <c r="D32" s="78">
        <v>0</v>
      </c>
      <c r="E32" s="207">
        <f>E33</f>
        <v>175.83699999999999</v>
      </c>
      <c r="F32" s="70">
        <f>D32+E32</f>
        <v>175.83699999999999</v>
      </c>
    </row>
    <row r="33" spans="1:7" s="38" customFormat="1" ht="62.25" customHeight="1">
      <c r="A33" s="126" t="s">
        <v>65</v>
      </c>
      <c r="B33" s="127" t="s">
        <v>324</v>
      </c>
      <c r="C33" s="259" t="s">
        <v>323</v>
      </c>
      <c r="D33" s="78">
        <v>0</v>
      </c>
      <c r="E33" s="213">
        <v>175.83699999999999</v>
      </c>
      <c r="F33" s="70">
        <f>D33+E33</f>
        <v>175.83699999999999</v>
      </c>
    </row>
    <row r="34" spans="1:7" s="38" customFormat="1" ht="42" customHeight="1">
      <c r="A34" s="103" t="s">
        <v>66</v>
      </c>
      <c r="B34" s="35" t="s">
        <v>319</v>
      </c>
      <c r="C34" s="80" t="s">
        <v>177</v>
      </c>
      <c r="D34" s="78">
        <v>1575.5840000000001</v>
      </c>
      <c r="E34" s="78">
        <f>E35</f>
        <v>48.9</v>
      </c>
      <c r="F34" s="70">
        <f>F35</f>
        <v>1624.4840000000002</v>
      </c>
      <c r="G34" s="246"/>
    </row>
    <row r="35" spans="1:7" s="38" customFormat="1" ht="61.5" customHeight="1">
      <c r="A35" s="126" t="s">
        <v>65</v>
      </c>
      <c r="B35" s="127" t="s">
        <v>315</v>
      </c>
      <c r="C35" s="67" t="s">
        <v>288</v>
      </c>
      <c r="D35" s="78">
        <v>1575.5840000000001</v>
      </c>
      <c r="E35" s="78">
        <v>48.9</v>
      </c>
      <c r="F35" s="70">
        <f>D35+E35</f>
        <v>1624.4840000000002</v>
      </c>
      <c r="G35" s="246"/>
    </row>
    <row r="36" spans="1:7" s="34" customFormat="1" ht="18.75">
      <c r="A36" s="30"/>
      <c r="B36" s="30"/>
      <c r="C36" s="74" t="s">
        <v>161</v>
      </c>
      <c r="D36" s="75">
        <f>D6+D26</f>
        <v>9230.634</v>
      </c>
      <c r="E36" s="75">
        <f>E26+E6</f>
        <v>224.75700000000001</v>
      </c>
      <c r="F36" s="75">
        <f>F6+F26</f>
        <v>9455.3909999999996</v>
      </c>
    </row>
    <row r="37" spans="1:7" s="72" customFormat="1" ht="15">
      <c r="A37" s="112" t="s">
        <v>162</v>
      </c>
      <c r="B37" s="113"/>
      <c r="C37" s="114"/>
      <c r="D37" s="114"/>
      <c r="E37" s="209"/>
      <c r="F37" s="210"/>
    </row>
    <row r="38" spans="1:7" s="31" customFormat="1" ht="39.75" customHeight="1">
      <c r="A38" s="271"/>
      <c r="B38" s="271"/>
      <c r="C38" s="271"/>
      <c r="D38" s="271"/>
      <c r="E38" s="271"/>
      <c r="F38" s="271"/>
    </row>
    <row r="39" spans="1:7" s="31" customFormat="1" ht="33.6" customHeight="1">
      <c r="A39" s="272"/>
      <c r="B39" s="272"/>
      <c r="C39" s="272"/>
      <c r="D39" s="272"/>
      <c r="E39" s="272"/>
      <c r="F39" s="272"/>
    </row>
    <row r="40" spans="1:7" s="31" customFormat="1" ht="18">
      <c r="A40" s="39"/>
      <c r="B40" s="40"/>
      <c r="C40" s="40"/>
      <c r="D40" s="40"/>
      <c r="E40" s="40"/>
      <c r="F40" s="40"/>
    </row>
    <row r="41" spans="1:7" ht="12.75" customHeight="1">
      <c r="A41" s="9"/>
      <c r="B41" s="84"/>
      <c r="C41" s="85"/>
      <c r="D41" s="85"/>
      <c r="E41" s="85"/>
      <c r="F41" s="85"/>
    </row>
    <row r="42" spans="1:7" ht="12.75" customHeight="1">
      <c r="A42" s="9"/>
      <c r="B42" s="85"/>
      <c r="C42" s="85"/>
      <c r="D42" s="85"/>
      <c r="E42" s="85"/>
      <c r="F42" s="85"/>
    </row>
    <row r="43" spans="1:7" ht="12.75" customHeight="1">
      <c r="A43" s="9"/>
      <c r="B43" s="84"/>
      <c r="C43" s="85"/>
      <c r="D43" s="85"/>
      <c r="E43" s="85"/>
      <c r="F43" s="85"/>
    </row>
    <row r="44" spans="1:7">
      <c r="A44" s="9"/>
      <c r="B44" s="85"/>
      <c r="C44" s="85"/>
      <c r="D44" s="85"/>
      <c r="E44" s="85"/>
      <c r="F44" s="85"/>
    </row>
    <row r="45" spans="1:7" ht="26.25" customHeight="1">
      <c r="A45" s="9"/>
      <c r="B45" s="10"/>
      <c r="C45" s="10"/>
      <c r="D45" s="10"/>
      <c r="E45" s="10"/>
      <c r="F45" s="10"/>
    </row>
    <row r="46" spans="1:7">
      <c r="A46" s="9"/>
    </row>
  </sheetData>
  <mergeCells count="4">
    <mergeCell ref="D1:F1"/>
    <mergeCell ref="A38:F38"/>
    <mergeCell ref="A39:F39"/>
    <mergeCell ref="A2:F2"/>
  </mergeCells>
  <phoneticPr fontId="4" type="noConversion"/>
  <pageMargins left="0.62992125984251968" right="0.19685039370078741" top="0.51181102362204722" bottom="0.43307086614173229" header="0.51181102362204722" footer="0.43307086614173229"/>
  <pageSetup paperSize="9" scale="48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0"/>
  </sheetPr>
  <dimension ref="A1:G57"/>
  <sheetViews>
    <sheetView view="pageBreakPreview" zoomScale="75" zoomScaleNormal="75" workbookViewId="0">
      <selection activeCell="F1" sqref="F1:G1"/>
    </sheetView>
  </sheetViews>
  <sheetFormatPr defaultRowHeight="12.75"/>
  <cols>
    <col min="1" max="1" width="21.5703125" customWidth="1"/>
    <col min="2" max="2" width="28.140625" style="8" customWidth="1"/>
    <col min="3" max="3" width="53.28515625" style="8" customWidth="1"/>
    <col min="4" max="4" width="17.5703125" style="8" hidden="1" customWidth="1"/>
    <col min="5" max="5" width="16" style="11" customWidth="1"/>
    <col min="6" max="6" width="16.7109375" style="11" customWidth="1"/>
    <col min="7" max="7" width="19.140625" style="8" customWidth="1"/>
  </cols>
  <sheetData>
    <row r="1" spans="1:7" s="3" customFormat="1" ht="114" customHeight="1">
      <c r="B1" s="5"/>
      <c r="C1" s="5"/>
      <c r="D1" s="5"/>
      <c r="E1" s="6"/>
      <c r="F1" s="275" t="s">
        <v>330</v>
      </c>
      <c r="G1" s="275"/>
    </row>
    <row r="2" spans="1:7" s="34" customFormat="1" ht="45" customHeight="1">
      <c r="A2" s="273" t="s">
        <v>285</v>
      </c>
      <c r="B2" s="274"/>
      <c r="C2" s="274"/>
      <c r="D2" s="274"/>
      <c r="E2" s="274"/>
      <c r="F2" s="274"/>
      <c r="G2" s="274"/>
    </row>
    <row r="3" spans="1:7" s="34" customFormat="1" ht="45" customHeight="1">
      <c r="A3" s="192"/>
      <c r="B3" s="33"/>
      <c r="C3" s="33"/>
      <c r="D3" s="33"/>
      <c r="E3" s="33"/>
      <c r="F3" s="33"/>
      <c r="G3" s="204" t="s">
        <v>224</v>
      </c>
    </row>
    <row r="4" spans="1:7" s="34" customFormat="1" ht="61.5" customHeight="1">
      <c r="A4" s="206" t="s">
        <v>14</v>
      </c>
      <c r="B4" s="206" t="s">
        <v>180</v>
      </c>
      <c r="C4" s="206" t="s">
        <v>13</v>
      </c>
      <c r="D4" s="206" t="s">
        <v>260</v>
      </c>
      <c r="E4" s="30" t="s">
        <v>223</v>
      </c>
      <c r="F4" s="30" t="s">
        <v>261</v>
      </c>
      <c r="G4" s="30" t="s">
        <v>268</v>
      </c>
    </row>
    <row r="5" spans="1:7" s="7" customFormat="1" ht="15.75">
      <c r="A5" s="29">
        <v>1</v>
      </c>
      <c r="B5" s="29">
        <v>2</v>
      </c>
      <c r="C5" s="29">
        <v>3</v>
      </c>
      <c r="D5" s="29"/>
      <c r="E5" s="203">
        <v>4</v>
      </c>
      <c r="F5" s="29">
        <v>5</v>
      </c>
      <c r="G5" s="29">
        <v>6</v>
      </c>
    </row>
    <row r="6" spans="1:7" s="34" customFormat="1" ht="37.5">
      <c r="A6" s="73" t="s">
        <v>66</v>
      </c>
      <c r="B6" s="30" t="s">
        <v>15</v>
      </c>
      <c r="C6" s="195" t="s">
        <v>122</v>
      </c>
      <c r="D6" s="75">
        <v>6701.61</v>
      </c>
      <c r="E6" s="75">
        <f>E7+E26</f>
        <v>0</v>
      </c>
      <c r="F6" s="75">
        <f>F7+F26</f>
        <v>6701.61</v>
      </c>
      <c r="G6" s="75">
        <f>G7+G26</f>
        <v>6943.8</v>
      </c>
    </row>
    <row r="7" spans="1:7" s="34" customFormat="1" ht="18.75">
      <c r="A7" s="76"/>
      <c r="B7" s="30"/>
      <c r="C7" s="196" t="s">
        <v>123</v>
      </c>
      <c r="D7" s="78">
        <v>6701.61</v>
      </c>
      <c r="E7" s="78">
        <f>E8+E12+E17+E20</f>
        <v>0</v>
      </c>
      <c r="F7" s="78">
        <f>D7+E7</f>
        <v>6701.61</v>
      </c>
      <c r="G7" s="78">
        <f>G8+G12+G17+G20</f>
        <v>6943.8</v>
      </c>
    </row>
    <row r="8" spans="1:7" s="34" customFormat="1" ht="18.75">
      <c r="A8" s="69" t="s">
        <v>66</v>
      </c>
      <c r="B8" s="79" t="s">
        <v>16</v>
      </c>
      <c r="C8" s="196" t="s">
        <v>17</v>
      </c>
      <c r="D8" s="78">
        <v>1656.47</v>
      </c>
      <c r="E8" s="78">
        <f>E9+E10+E11</f>
        <v>0</v>
      </c>
      <c r="F8" s="78">
        <f>F9+F10+F11</f>
        <v>1656.47</v>
      </c>
      <c r="G8" s="78">
        <f>G9+G10+G11</f>
        <v>1739.02</v>
      </c>
    </row>
    <row r="9" spans="1:7" s="34" customFormat="1" ht="119.25" customHeight="1">
      <c r="A9" s="35">
        <v>182</v>
      </c>
      <c r="B9" s="79" t="s">
        <v>124</v>
      </c>
      <c r="C9" s="197" t="s">
        <v>125</v>
      </c>
      <c r="D9" s="78">
        <v>1650.97</v>
      </c>
      <c r="E9" s="78">
        <v>0</v>
      </c>
      <c r="F9" s="70">
        <f>D9+E9</f>
        <v>1650.97</v>
      </c>
      <c r="G9" s="78">
        <v>1733.52</v>
      </c>
    </row>
    <row r="10" spans="1:7" s="34" customFormat="1" ht="186" customHeight="1">
      <c r="A10" s="35">
        <v>182</v>
      </c>
      <c r="B10" s="79" t="s">
        <v>126</v>
      </c>
      <c r="C10" s="193" t="s">
        <v>127</v>
      </c>
      <c r="D10" s="78">
        <v>4.5</v>
      </c>
      <c r="E10" s="78">
        <v>0</v>
      </c>
      <c r="F10" s="70">
        <v>4.5</v>
      </c>
      <c r="G10" s="78">
        <v>4.5</v>
      </c>
    </row>
    <row r="11" spans="1:7" s="34" customFormat="1" ht="93.75">
      <c r="A11" s="35">
        <v>182</v>
      </c>
      <c r="B11" s="79" t="s">
        <v>128</v>
      </c>
      <c r="C11" s="193" t="s">
        <v>129</v>
      </c>
      <c r="D11" s="78">
        <v>1</v>
      </c>
      <c r="E11" s="78">
        <v>0</v>
      </c>
      <c r="F11" s="70">
        <v>1</v>
      </c>
      <c r="G11" s="78">
        <v>1</v>
      </c>
    </row>
    <row r="12" spans="1:7" s="34" customFormat="1" ht="56.25" hidden="1">
      <c r="A12" s="69" t="s">
        <v>67</v>
      </c>
      <c r="B12" s="79" t="s">
        <v>58</v>
      </c>
      <c r="C12" s="196" t="s">
        <v>18</v>
      </c>
      <c r="D12" s="78"/>
      <c r="E12" s="78">
        <f>E16+E15+E14+E13</f>
        <v>0</v>
      </c>
      <c r="F12" s="70"/>
      <c r="G12" s="78"/>
    </row>
    <row r="13" spans="1:7" s="34" customFormat="1" ht="56.25" hidden="1">
      <c r="A13" s="35">
        <v>100</v>
      </c>
      <c r="B13" s="79" t="s">
        <v>68</v>
      </c>
      <c r="C13" s="198" t="s">
        <v>130</v>
      </c>
      <c r="D13" s="70"/>
      <c r="E13" s="35">
        <v>0</v>
      </c>
      <c r="F13" s="70"/>
      <c r="G13" s="70"/>
    </row>
    <row r="14" spans="1:7" s="34" customFormat="1" ht="93.75" hidden="1">
      <c r="A14" s="35">
        <v>100</v>
      </c>
      <c r="B14" s="79" t="s">
        <v>69</v>
      </c>
      <c r="C14" s="198" t="s">
        <v>131</v>
      </c>
      <c r="D14" s="70"/>
      <c r="E14" s="35">
        <v>0</v>
      </c>
      <c r="F14" s="70"/>
      <c r="G14" s="70"/>
    </row>
    <row r="15" spans="1:7" s="34" customFormat="1" ht="93.75" hidden="1">
      <c r="A15" s="35">
        <v>100</v>
      </c>
      <c r="B15" s="79" t="s">
        <v>70</v>
      </c>
      <c r="C15" s="198" t="s">
        <v>132</v>
      </c>
      <c r="D15" s="70"/>
      <c r="E15" s="78">
        <v>0</v>
      </c>
      <c r="F15" s="70"/>
      <c r="G15" s="70"/>
    </row>
    <row r="16" spans="1:7" s="34" customFormat="1" ht="93.75" hidden="1">
      <c r="A16" s="35">
        <v>100</v>
      </c>
      <c r="B16" s="79" t="s">
        <v>71</v>
      </c>
      <c r="C16" s="198" t="s">
        <v>132</v>
      </c>
      <c r="D16" s="70"/>
      <c r="E16" s="35">
        <v>0</v>
      </c>
      <c r="F16" s="70"/>
      <c r="G16" s="70"/>
    </row>
    <row r="17" spans="1:7" s="36" customFormat="1" ht="37.5">
      <c r="A17" s="73" t="s">
        <v>66</v>
      </c>
      <c r="B17" s="30" t="s">
        <v>19</v>
      </c>
      <c r="C17" s="195" t="s">
        <v>20</v>
      </c>
      <c r="D17" s="75">
        <v>27.5</v>
      </c>
      <c r="E17" s="75">
        <f t="shared" ref="E17:G18" si="0">E18</f>
        <v>0</v>
      </c>
      <c r="F17" s="82">
        <f t="shared" si="0"/>
        <v>27.5</v>
      </c>
      <c r="G17" s="75">
        <f t="shared" si="0"/>
        <v>28.4</v>
      </c>
    </row>
    <row r="18" spans="1:7" s="34" customFormat="1" ht="18.75">
      <c r="A18" s="69" t="s">
        <v>72</v>
      </c>
      <c r="B18" s="35" t="s">
        <v>21</v>
      </c>
      <c r="C18" s="196" t="s">
        <v>22</v>
      </c>
      <c r="D18" s="78">
        <v>27.5</v>
      </c>
      <c r="E18" s="78">
        <f t="shared" si="0"/>
        <v>0</v>
      </c>
      <c r="F18" s="70">
        <f t="shared" si="0"/>
        <v>27.5</v>
      </c>
      <c r="G18" s="78">
        <f t="shared" si="0"/>
        <v>28.4</v>
      </c>
    </row>
    <row r="19" spans="1:7" s="34" customFormat="1" ht="18.75">
      <c r="A19" s="35">
        <v>182</v>
      </c>
      <c r="B19" s="35" t="s">
        <v>133</v>
      </c>
      <c r="C19" s="196" t="s">
        <v>22</v>
      </c>
      <c r="D19" s="78">
        <v>27.5</v>
      </c>
      <c r="E19" s="78">
        <v>0</v>
      </c>
      <c r="F19" s="70">
        <f>D19+E19</f>
        <v>27.5</v>
      </c>
      <c r="G19" s="78">
        <v>28.4</v>
      </c>
    </row>
    <row r="20" spans="1:7" s="36" customFormat="1" ht="37.5">
      <c r="A20" s="73" t="s">
        <v>66</v>
      </c>
      <c r="B20" s="30" t="s">
        <v>23</v>
      </c>
      <c r="C20" s="195" t="s">
        <v>24</v>
      </c>
      <c r="D20" s="75">
        <v>5017.6400000000003</v>
      </c>
      <c r="E20" s="75">
        <f>E21+E23</f>
        <v>0</v>
      </c>
      <c r="F20" s="75">
        <f>F21+F23</f>
        <v>5017.6400000000003</v>
      </c>
      <c r="G20" s="75">
        <f>G21+G23</f>
        <v>5176.38</v>
      </c>
    </row>
    <row r="21" spans="1:7" s="36" customFormat="1" ht="18.75">
      <c r="A21" s="69" t="s">
        <v>72</v>
      </c>
      <c r="B21" s="35" t="s">
        <v>134</v>
      </c>
      <c r="C21" s="196" t="s">
        <v>135</v>
      </c>
      <c r="D21" s="78">
        <v>1960.34</v>
      </c>
      <c r="E21" s="78">
        <f>E22</f>
        <v>0</v>
      </c>
      <c r="F21" s="70">
        <f>F22</f>
        <v>1960.34</v>
      </c>
      <c r="G21" s="78">
        <f>G22</f>
        <v>2027.36</v>
      </c>
    </row>
    <row r="22" spans="1:7" s="36" customFormat="1" ht="75">
      <c r="A22" s="35">
        <v>182</v>
      </c>
      <c r="B22" s="35" t="s">
        <v>136</v>
      </c>
      <c r="C22" s="198" t="s">
        <v>137</v>
      </c>
      <c r="D22" s="78">
        <v>1960.34</v>
      </c>
      <c r="E22" s="78">
        <v>0</v>
      </c>
      <c r="F22" s="70">
        <f>D22+E22</f>
        <v>1960.34</v>
      </c>
      <c r="G22" s="78">
        <v>2027.36</v>
      </c>
    </row>
    <row r="23" spans="1:7" s="34" customFormat="1" ht="18.75">
      <c r="A23" s="69" t="s">
        <v>72</v>
      </c>
      <c r="B23" s="35" t="s">
        <v>138</v>
      </c>
      <c r="C23" s="196" t="s">
        <v>139</v>
      </c>
      <c r="D23" s="78">
        <v>3057.3</v>
      </c>
      <c r="E23" s="78">
        <f>E24+E25</f>
        <v>0</v>
      </c>
      <c r="F23" s="78">
        <f>F24+F25</f>
        <v>3057.3</v>
      </c>
      <c r="G23" s="78">
        <f>G24+G25</f>
        <v>3149.02</v>
      </c>
    </row>
    <row r="24" spans="1:7" s="34" customFormat="1" ht="63" customHeight="1">
      <c r="A24" s="69" t="s">
        <v>72</v>
      </c>
      <c r="B24" s="35" t="s">
        <v>181</v>
      </c>
      <c r="C24" s="193" t="s">
        <v>182</v>
      </c>
      <c r="D24" s="78">
        <v>1855.85</v>
      </c>
      <c r="E24" s="78">
        <v>0</v>
      </c>
      <c r="F24" s="70">
        <f>D24+E24</f>
        <v>1855.85</v>
      </c>
      <c r="G24" s="78">
        <v>1911.53</v>
      </c>
    </row>
    <row r="25" spans="1:7" s="34" customFormat="1" ht="74.25" customHeight="1">
      <c r="A25" s="69" t="s">
        <v>72</v>
      </c>
      <c r="B25" s="35" t="s">
        <v>178</v>
      </c>
      <c r="C25" s="198" t="s">
        <v>179</v>
      </c>
      <c r="D25" s="78">
        <v>1201.45</v>
      </c>
      <c r="E25" s="78">
        <v>0</v>
      </c>
      <c r="F25" s="70">
        <f>D25+E25</f>
        <v>1201.45</v>
      </c>
      <c r="G25" s="78">
        <v>1237.49</v>
      </c>
    </row>
    <row r="26" spans="1:7" s="34" customFormat="1" ht="16.5" hidden="1" customHeight="1">
      <c r="A26" s="69"/>
      <c r="B26" s="35"/>
      <c r="C26" s="196" t="s">
        <v>25</v>
      </c>
      <c r="D26" s="78"/>
      <c r="E26" s="78">
        <f>E27+E33+E37</f>
        <v>0</v>
      </c>
      <c r="F26" s="70"/>
      <c r="G26" s="78"/>
    </row>
    <row r="27" spans="1:7" s="36" customFormat="1" ht="56.25" hidden="1">
      <c r="A27" s="73" t="s">
        <v>66</v>
      </c>
      <c r="B27" s="30" t="s">
        <v>26</v>
      </c>
      <c r="C27" s="195" t="s">
        <v>27</v>
      </c>
      <c r="D27" s="75"/>
      <c r="E27" s="75">
        <f>E28</f>
        <v>0</v>
      </c>
      <c r="F27" s="82"/>
      <c r="G27" s="75"/>
    </row>
    <row r="28" spans="1:7" s="34" customFormat="1" ht="168.75" hidden="1">
      <c r="A28" s="69" t="s">
        <v>66</v>
      </c>
      <c r="B28" s="35" t="s">
        <v>73</v>
      </c>
      <c r="C28" s="193" t="s">
        <v>140</v>
      </c>
      <c r="D28" s="78"/>
      <c r="E28" s="78">
        <v>0</v>
      </c>
      <c r="F28" s="70"/>
      <c r="G28" s="78"/>
    </row>
    <row r="29" spans="1:7" s="34" customFormat="1" ht="131.25" hidden="1">
      <c r="A29" s="69" t="s">
        <v>66</v>
      </c>
      <c r="B29" s="35" t="s">
        <v>141</v>
      </c>
      <c r="C29" s="199" t="s">
        <v>142</v>
      </c>
      <c r="D29" s="78"/>
      <c r="E29" s="78">
        <v>0</v>
      </c>
      <c r="F29" s="70"/>
      <c r="G29" s="78"/>
    </row>
    <row r="30" spans="1:7" s="34" customFormat="1" ht="130.5" hidden="1" customHeight="1">
      <c r="A30" s="69" t="s">
        <v>143</v>
      </c>
      <c r="B30" s="35" t="s">
        <v>144</v>
      </c>
      <c r="C30" s="193" t="s">
        <v>145</v>
      </c>
      <c r="D30" s="78"/>
      <c r="E30" s="78">
        <v>0</v>
      </c>
      <c r="F30" s="70"/>
      <c r="G30" s="78"/>
    </row>
    <row r="31" spans="1:7" s="34" customFormat="1" ht="150" hidden="1">
      <c r="A31" s="69" t="s">
        <v>66</v>
      </c>
      <c r="B31" s="35" t="s">
        <v>146</v>
      </c>
      <c r="C31" s="197" t="s">
        <v>147</v>
      </c>
      <c r="D31" s="78"/>
      <c r="E31" s="78">
        <v>0</v>
      </c>
      <c r="F31" s="70"/>
      <c r="G31" s="78"/>
    </row>
    <row r="32" spans="1:7" s="34" customFormat="1" ht="112.5" hidden="1">
      <c r="A32" s="69" t="s">
        <v>65</v>
      </c>
      <c r="B32" s="35" t="s">
        <v>148</v>
      </c>
      <c r="C32" s="193" t="s">
        <v>149</v>
      </c>
      <c r="D32" s="78"/>
      <c r="E32" s="78">
        <v>0</v>
      </c>
      <c r="F32" s="70"/>
      <c r="G32" s="78"/>
    </row>
    <row r="33" spans="1:7" s="36" customFormat="1" ht="37.5" hidden="1">
      <c r="A33" s="69" t="s">
        <v>66</v>
      </c>
      <c r="B33" s="30" t="s">
        <v>28</v>
      </c>
      <c r="C33" s="200" t="s">
        <v>150</v>
      </c>
      <c r="D33" s="82"/>
      <c r="E33" s="75">
        <f>E34</f>
        <v>0</v>
      </c>
      <c r="F33" s="82"/>
      <c r="G33" s="82"/>
    </row>
    <row r="34" spans="1:7" s="34" customFormat="1" ht="18.75" hidden="1">
      <c r="A34" s="69" t="s">
        <v>66</v>
      </c>
      <c r="B34" s="35" t="s">
        <v>74</v>
      </c>
      <c r="C34" s="201" t="s">
        <v>75</v>
      </c>
      <c r="D34" s="78"/>
      <c r="E34" s="78">
        <f>E35</f>
        <v>0</v>
      </c>
      <c r="F34" s="70"/>
      <c r="G34" s="78"/>
    </row>
    <row r="35" spans="1:7" s="34" customFormat="1" ht="37.5" hidden="1">
      <c r="A35" s="69" t="s">
        <v>66</v>
      </c>
      <c r="B35" s="35" t="s">
        <v>151</v>
      </c>
      <c r="C35" s="202" t="s">
        <v>152</v>
      </c>
      <c r="D35" s="78"/>
      <c r="E35" s="78">
        <f>E36</f>
        <v>0</v>
      </c>
      <c r="F35" s="70"/>
      <c r="G35" s="78"/>
    </row>
    <row r="36" spans="1:7" s="34" customFormat="1" ht="56.25" hidden="1">
      <c r="A36" s="69" t="s">
        <v>65</v>
      </c>
      <c r="B36" s="35" t="s">
        <v>120</v>
      </c>
      <c r="C36" s="193" t="s">
        <v>121</v>
      </c>
      <c r="D36" s="78"/>
      <c r="E36" s="78">
        <v>0</v>
      </c>
      <c r="F36" s="70"/>
      <c r="G36" s="78"/>
    </row>
    <row r="37" spans="1:7" s="36" customFormat="1" ht="37.5" hidden="1">
      <c r="A37" s="69" t="s">
        <v>66</v>
      </c>
      <c r="B37" s="30" t="s">
        <v>153</v>
      </c>
      <c r="C37" s="195" t="s">
        <v>29</v>
      </c>
      <c r="D37" s="82"/>
      <c r="E37" s="75">
        <f>E38</f>
        <v>0</v>
      </c>
      <c r="F37" s="82"/>
      <c r="G37" s="82"/>
    </row>
    <row r="38" spans="1:7" s="34" customFormat="1" ht="93.75" hidden="1">
      <c r="A38" s="69" t="s">
        <v>66</v>
      </c>
      <c r="B38" s="35" t="s">
        <v>154</v>
      </c>
      <c r="C38" s="193" t="s">
        <v>155</v>
      </c>
      <c r="D38" s="78"/>
      <c r="E38" s="78">
        <f>E39</f>
        <v>0</v>
      </c>
      <c r="F38" s="70"/>
      <c r="G38" s="78"/>
    </row>
    <row r="39" spans="1:7" s="34" customFormat="1" ht="75" hidden="1">
      <c r="A39" s="69" t="s">
        <v>143</v>
      </c>
      <c r="B39" s="35" t="s">
        <v>156</v>
      </c>
      <c r="C39" s="193" t="s">
        <v>157</v>
      </c>
      <c r="D39" s="78"/>
      <c r="E39" s="78">
        <v>0</v>
      </c>
      <c r="F39" s="70"/>
      <c r="G39" s="78"/>
    </row>
    <row r="40" spans="1:7" s="37" customFormat="1" ht="37.5">
      <c r="A40" s="69" t="s">
        <v>66</v>
      </c>
      <c r="B40" s="30" t="s">
        <v>30</v>
      </c>
      <c r="C40" s="195" t="s">
        <v>158</v>
      </c>
      <c r="D40" s="82">
        <v>2681.6840000000002</v>
      </c>
      <c r="E40" s="75">
        <f t="shared" ref="E40:G43" si="1">E41</f>
        <v>-1575.58</v>
      </c>
      <c r="F40" s="82">
        <f t="shared" si="1"/>
        <v>1106.104</v>
      </c>
      <c r="G40" s="75">
        <f t="shared" si="1"/>
        <v>1106.0999999999999</v>
      </c>
    </row>
    <row r="41" spans="1:7" s="38" customFormat="1" ht="56.25">
      <c r="A41" s="69" t="s">
        <v>66</v>
      </c>
      <c r="B41" s="30" t="s">
        <v>159</v>
      </c>
      <c r="C41" s="195" t="s">
        <v>31</v>
      </c>
      <c r="D41" s="82" t="s">
        <v>209</v>
      </c>
      <c r="E41" s="75">
        <f>E42+E45</f>
        <v>-1575.58</v>
      </c>
      <c r="F41" s="75">
        <f>F42+F45</f>
        <v>1106.104</v>
      </c>
      <c r="G41" s="75">
        <f>G42+G45</f>
        <v>1106.0999999999999</v>
      </c>
    </row>
    <row r="42" spans="1:7" s="38" customFormat="1" ht="37.5">
      <c r="A42" s="69" t="s">
        <v>66</v>
      </c>
      <c r="B42" s="35" t="s">
        <v>320</v>
      </c>
      <c r="C42" s="196" t="s">
        <v>59</v>
      </c>
      <c r="D42" s="70">
        <v>1106.0999999999999</v>
      </c>
      <c r="E42" s="78">
        <f t="shared" si="1"/>
        <v>0</v>
      </c>
      <c r="F42" s="70">
        <f t="shared" si="1"/>
        <v>1106.0999999999999</v>
      </c>
      <c r="G42" s="78">
        <f t="shared" si="1"/>
        <v>1106.0999999999999</v>
      </c>
    </row>
    <row r="43" spans="1:7" s="38" customFormat="1" ht="37.5">
      <c r="A43" s="69" t="s">
        <v>66</v>
      </c>
      <c r="B43" s="35" t="s">
        <v>321</v>
      </c>
      <c r="C43" s="193" t="s">
        <v>76</v>
      </c>
      <c r="D43" s="70">
        <v>1106.0999999999999</v>
      </c>
      <c r="E43" s="78">
        <f t="shared" si="1"/>
        <v>0</v>
      </c>
      <c r="F43" s="70">
        <f t="shared" si="1"/>
        <v>1106.0999999999999</v>
      </c>
      <c r="G43" s="78">
        <f t="shared" si="1"/>
        <v>1106.0999999999999</v>
      </c>
    </row>
    <row r="44" spans="1:7" s="38" customFormat="1" ht="45.75" customHeight="1">
      <c r="A44" s="35">
        <v>801</v>
      </c>
      <c r="B44" s="35" t="s">
        <v>322</v>
      </c>
      <c r="C44" s="193" t="s">
        <v>160</v>
      </c>
      <c r="D44" s="70">
        <v>1106.0999999999999</v>
      </c>
      <c r="E44" s="78">
        <v>0</v>
      </c>
      <c r="F44" s="70">
        <v>1106.0999999999999</v>
      </c>
      <c r="G44" s="78">
        <f>F44</f>
        <v>1106.0999999999999</v>
      </c>
    </row>
    <row r="45" spans="1:7" s="38" customFormat="1" ht="41.25" customHeight="1">
      <c r="A45" s="69" t="s">
        <v>66</v>
      </c>
      <c r="B45" s="90" t="s">
        <v>318</v>
      </c>
      <c r="C45" s="125" t="s">
        <v>176</v>
      </c>
      <c r="D45" s="78">
        <v>1575.5840000000001</v>
      </c>
      <c r="E45" s="78">
        <f t="shared" ref="E45:G46" si="2">E46</f>
        <v>-1575.58</v>
      </c>
      <c r="F45" s="70">
        <f t="shared" si="2"/>
        <v>4.0000000001327862E-3</v>
      </c>
      <c r="G45" s="70">
        <f t="shared" si="2"/>
        <v>0</v>
      </c>
    </row>
    <row r="46" spans="1:7" s="38" customFormat="1" ht="80.25" customHeight="1">
      <c r="A46" s="103" t="s">
        <v>66</v>
      </c>
      <c r="B46" s="35" t="s">
        <v>319</v>
      </c>
      <c r="C46" s="80" t="s">
        <v>177</v>
      </c>
      <c r="D46" s="78">
        <v>1575.5840000000001</v>
      </c>
      <c r="E46" s="78">
        <f t="shared" si="2"/>
        <v>-1575.58</v>
      </c>
      <c r="F46" s="70">
        <f t="shared" si="2"/>
        <v>4.0000000001327862E-3</v>
      </c>
      <c r="G46" s="70">
        <v>0</v>
      </c>
    </row>
    <row r="47" spans="1:7" s="38" customFormat="1" ht="109.5" customHeight="1">
      <c r="A47" s="103" t="s">
        <v>65</v>
      </c>
      <c r="B47" s="35" t="s">
        <v>315</v>
      </c>
      <c r="C47" s="67" t="s">
        <v>288</v>
      </c>
      <c r="D47" s="78">
        <v>1575.5840000000001</v>
      </c>
      <c r="E47" s="78">
        <v>-1575.58</v>
      </c>
      <c r="F47" s="70">
        <f>D47+E47</f>
        <v>4.0000000001327862E-3</v>
      </c>
      <c r="G47" s="70">
        <v>0</v>
      </c>
    </row>
    <row r="48" spans="1:7" s="34" customFormat="1" ht="18.75">
      <c r="A48" s="30"/>
      <c r="B48" s="30"/>
      <c r="C48" s="74" t="s">
        <v>161</v>
      </c>
      <c r="D48" s="75">
        <v>9383.2939999999999</v>
      </c>
      <c r="E48" s="75">
        <f>E40+E6</f>
        <v>-1575.58</v>
      </c>
      <c r="F48" s="75">
        <f>F40+F6</f>
        <v>7807.7139999999999</v>
      </c>
      <c r="G48" s="75">
        <f>G40+G6</f>
        <v>8049.9</v>
      </c>
    </row>
    <row r="49" spans="1:7" s="31" customFormat="1" ht="39.75" customHeight="1">
      <c r="A49" s="271"/>
      <c r="B49" s="271"/>
      <c r="C49" s="271"/>
      <c r="D49" s="271"/>
      <c r="E49" s="271"/>
      <c r="F49" s="271"/>
      <c r="G49" s="271"/>
    </row>
    <row r="50" spans="1:7" s="31" customFormat="1" ht="33.6" customHeight="1">
      <c r="A50" s="272"/>
      <c r="B50" s="272"/>
      <c r="C50" s="272"/>
      <c r="D50" s="272"/>
      <c r="E50" s="272"/>
      <c r="F50" s="272"/>
      <c r="G50" s="33"/>
    </row>
    <row r="51" spans="1:7" s="31" customFormat="1" ht="18">
      <c r="A51" s="39"/>
      <c r="B51" s="40"/>
      <c r="C51" s="40"/>
      <c r="D51" s="40"/>
      <c r="E51" s="40"/>
      <c r="F51" s="40"/>
      <c r="G51" s="33"/>
    </row>
    <row r="52" spans="1:7" ht="12.75" customHeight="1">
      <c r="A52" s="9"/>
      <c r="B52" s="84"/>
      <c r="C52" s="84"/>
      <c r="D52" s="84"/>
      <c r="E52" s="85"/>
      <c r="F52" s="85"/>
      <c r="G52" s="86"/>
    </row>
    <row r="53" spans="1:7" ht="12.75" customHeight="1">
      <c r="A53" s="9"/>
      <c r="B53" s="85"/>
      <c r="C53" s="85"/>
      <c r="D53" s="85"/>
      <c r="E53" s="85"/>
      <c r="F53" s="85"/>
      <c r="G53" s="86"/>
    </row>
    <row r="54" spans="1:7" ht="12.75" customHeight="1">
      <c r="A54" s="9"/>
      <c r="B54" s="84"/>
      <c r="C54" s="84"/>
      <c r="D54" s="84"/>
      <c r="E54" s="85"/>
      <c r="F54" s="85"/>
      <c r="G54" s="86"/>
    </row>
    <row r="55" spans="1:7">
      <c r="A55" s="9"/>
      <c r="B55" s="85"/>
      <c r="C55" s="85"/>
      <c r="D55" s="85"/>
      <c r="E55" s="85"/>
      <c r="F55" s="85"/>
      <c r="G55" s="86"/>
    </row>
    <row r="56" spans="1:7" ht="26.25" customHeight="1">
      <c r="A56" s="9"/>
      <c r="B56" s="10"/>
      <c r="C56" s="10"/>
      <c r="D56" s="10"/>
      <c r="E56" s="10"/>
      <c r="F56" s="10"/>
      <c r="G56" s="10"/>
    </row>
    <row r="57" spans="1:7">
      <c r="A57" s="9"/>
    </row>
  </sheetData>
  <mergeCells count="4">
    <mergeCell ref="F1:G1"/>
    <mergeCell ref="A2:G2"/>
    <mergeCell ref="A49:G49"/>
    <mergeCell ref="A50:F50"/>
  </mergeCells>
  <phoneticPr fontId="4" type="noConversion"/>
  <pageMargins left="0.75" right="0.75" top="1" bottom="1" header="0.5" footer="0.5"/>
  <pageSetup paperSize="9" scale="51" orientation="portrait" r:id="rId1"/>
  <headerFooter alignWithMargins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0"/>
    <pageSetUpPr fitToPage="1"/>
  </sheetPr>
  <dimension ref="A1:L120"/>
  <sheetViews>
    <sheetView view="pageBreakPreview" zoomScaleNormal="90" zoomScaleSheetLayoutView="100" workbookViewId="0">
      <selection activeCell="D21" sqref="D21"/>
    </sheetView>
  </sheetViews>
  <sheetFormatPr defaultRowHeight="12.75"/>
  <cols>
    <col min="1" max="1" width="88.85546875" style="12" customWidth="1"/>
    <col min="2" max="2" width="16.28515625" style="4" customWidth="1"/>
    <col min="3" max="3" width="10.7109375" style="4" customWidth="1"/>
    <col min="4" max="4" width="14.42578125" style="4" customWidth="1"/>
    <col min="5" max="5" width="20.28515625" style="3" customWidth="1"/>
  </cols>
  <sheetData>
    <row r="1" spans="1:12" ht="99.75" customHeight="1">
      <c r="B1" s="277" t="s">
        <v>343</v>
      </c>
      <c r="C1" s="277"/>
      <c r="D1" s="277"/>
      <c r="E1" s="277"/>
    </row>
    <row r="2" spans="1:12" ht="12" customHeight="1">
      <c r="E2" s="15"/>
    </row>
    <row r="3" spans="1:12" ht="64.5" customHeight="1">
      <c r="A3" s="276" t="s">
        <v>272</v>
      </c>
      <c r="B3" s="276"/>
      <c r="C3" s="276"/>
      <c r="D3" s="276"/>
      <c r="E3" s="276"/>
      <c r="F3" s="14"/>
      <c r="G3" s="1"/>
    </row>
    <row r="4" spans="1:12" s="13" customFormat="1" ht="15.75">
      <c r="A4" s="14"/>
      <c r="B4" s="27"/>
      <c r="C4" s="27"/>
      <c r="D4" s="27"/>
      <c r="E4" s="32" t="s">
        <v>57</v>
      </c>
      <c r="F4" s="14"/>
      <c r="G4" s="1"/>
    </row>
    <row r="5" spans="1:12" s="43" customFormat="1" ht="62.25" customHeight="1">
      <c r="A5" s="35" t="s">
        <v>36</v>
      </c>
      <c r="B5" s="35" t="s">
        <v>60</v>
      </c>
      <c r="C5" s="35" t="s">
        <v>258</v>
      </c>
      <c r="D5" s="205" t="s">
        <v>222</v>
      </c>
      <c r="E5" s="67" t="s">
        <v>259</v>
      </c>
    </row>
    <row r="6" spans="1:12" s="43" customFormat="1" ht="18.75">
      <c r="A6" s="35">
        <v>1</v>
      </c>
      <c r="B6" s="42">
        <v>2</v>
      </c>
      <c r="C6" s="42"/>
      <c r="D6" s="42">
        <v>3</v>
      </c>
      <c r="E6" s="35">
        <v>4</v>
      </c>
      <c r="G6" s="47"/>
      <c r="H6" s="48"/>
      <c r="I6" s="48"/>
      <c r="J6" s="49"/>
      <c r="K6" s="50"/>
      <c r="L6" s="47"/>
    </row>
    <row r="7" spans="1:12" s="31" customFormat="1" ht="18.75">
      <c r="A7" s="95" t="s">
        <v>77</v>
      </c>
      <c r="B7" s="115" t="s">
        <v>45</v>
      </c>
      <c r="C7" s="123">
        <v>3485.25</v>
      </c>
      <c r="D7" s="123">
        <f>D8+D9+D10+D11</f>
        <v>-2.0300000000000002</v>
      </c>
      <c r="E7" s="123">
        <f>E8+E9+E10+E11</f>
        <v>3483.2200000000003</v>
      </c>
      <c r="G7" s="51"/>
      <c r="H7" s="48"/>
      <c r="I7" s="48"/>
      <c r="J7" s="52"/>
      <c r="K7" s="50"/>
      <c r="L7" s="51"/>
    </row>
    <row r="8" spans="1:12" s="31" customFormat="1" ht="37.5">
      <c r="A8" s="66" t="s">
        <v>173</v>
      </c>
      <c r="B8" s="46" t="s">
        <v>174</v>
      </c>
      <c r="C8" s="91">
        <v>634.98</v>
      </c>
      <c r="D8" s="91">
        <v>0</v>
      </c>
      <c r="E8" s="70">
        <f>D8+C8</f>
        <v>634.98</v>
      </c>
      <c r="G8" s="51"/>
      <c r="H8" s="48"/>
      <c r="I8" s="48"/>
      <c r="J8" s="52"/>
      <c r="K8" s="50"/>
      <c r="L8" s="51"/>
    </row>
    <row r="9" spans="1:12" s="31" customFormat="1" ht="56.25">
      <c r="A9" s="66" t="s">
        <v>35</v>
      </c>
      <c r="B9" s="46" t="s">
        <v>46</v>
      </c>
      <c r="C9" s="91">
        <v>2564.0100000000002</v>
      </c>
      <c r="D9" s="91">
        <v>7.97</v>
      </c>
      <c r="E9" s="70">
        <f t="shared" ref="E9:E31" si="0">D9+C9</f>
        <v>2571.98</v>
      </c>
      <c r="G9" s="51"/>
      <c r="H9" s="48"/>
      <c r="I9" s="48"/>
      <c r="J9" s="49"/>
      <c r="K9" s="49"/>
      <c r="L9" s="51"/>
    </row>
    <row r="10" spans="1:12" s="31" customFormat="1" ht="18.75">
      <c r="A10" s="66" t="s">
        <v>212</v>
      </c>
      <c r="B10" s="46" t="s">
        <v>216</v>
      </c>
      <c r="C10" s="91">
        <v>251.26</v>
      </c>
      <c r="D10" s="91">
        <v>-10</v>
      </c>
      <c r="E10" s="70">
        <f t="shared" si="0"/>
        <v>241.26</v>
      </c>
      <c r="G10" s="51"/>
      <c r="H10" s="48"/>
      <c r="I10" s="48"/>
      <c r="J10" s="49"/>
      <c r="K10" s="49"/>
      <c r="L10" s="51"/>
    </row>
    <row r="11" spans="1:12" s="31" customFormat="1" ht="18.75">
      <c r="A11" s="87" t="s">
        <v>3</v>
      </c>
      <c r="B11" s="46" t="s">
        <v>164</v>
      </c>
      <c r="C11" s="91">
        <v>35</v>
      </c>
      <c r="D11" s="91">
        <v>0</v>
      </c>
      <c r="E11" s="70">
        <f t="shared" si="0"/>
        <v>35</v>
      </c>
      <c r="G11" s="51"/>
      <c r="H11" s="48"/>
      <c r="I11" s="48"/>
      <c r="J11" s="49"/>
      <c r="K11" s="50"/>
      <c r="L11" s="51"/>
    </row>
    <row r="12" spans="1:12" s="31" customFormat="1" ht="18.75">
      <c r="A12" s="138" t="s">
        <v>84</v>
      </c>
      <c r="B12" s="115" t="s">
        <v>47</v>
      </c>
      <c r="C12" s="123">
        <v>40.299999999999997</v>
      </c>
      <c r="D12" s="123">
        <f>D13+D14+D15</f>
        <v>48.9</v>
      </c>
      <c r="E12" s="82">
        <f t="shared" si="0"/>
        <v>89.199999999999989</v>
      </c>
      <c r="G12" s="51"/>
      <c r="H12" s="48"/>
      <c r="I12" s="48"/>
      <c r="J12" s="49"/>
      <c r="K12" s="49"/>
      <c r="L12" s="51"/>
    </row>
    <row r="13" spans="1:12" s="31" customFormat="1" ht="37.5">
      <c r="A13" s="67" t="s">
        <v>183</v>
      </c>
      <c r="B13" s="46" t="s">
        <v>199</v>
      </c>
      <c r="C13" s="91">
        <v>22.3</v>
      </c>
      <c r="D13" s="91">
        <v>48.9</v>
      </c>
      <c r="E13" s="70">
        <f t="shared" si="0"/>
        <v>71.2</v>
      </c>
      <c r="G13" s="51"/>
      <c r="H13" s="48"/>
      <c r="I13" s="48"/>
      <c r="J13" s="49"/>
      <c r="K13" s="49"/>
      <c r="L13" s="51"/>
    </row>
    <row r="14" spans="1:12" s="31" customFormat="1" ht="18.75">
      <c r="A14" s="101" t="s">
        <v>171</v>
      </c>
      <c r="B14" s="46" t="s">
        <v>175</v>
      </c>
      <c r="C14" s="91">
        <v>17</v>
      </c>
      <c r="D14" s="91">
        <v>0</v>
      </c>
      <c r="E14" s="70">
        <f t="shared" si="0"/>
        <v>17</v>
      </c>
      <c r="G14" s="51"/>
      <c r="H14" s="48"/>
      <c r="I14" s="48"/>
      <c r="J14" s="49"/>
      <c r="K14" s="49"/>
      <c r="L14" s="51"/>
    </row>
    <row r="15" spans="1:12" s="31" customFormat="1" ht="37.5">
      <c r="A15" s="41" t="s">
        <v>111</v>
      </c>
      <c r="B15" s="46" t="s">
        <v>48</v>
      </c>
      <c r="C15" s="91">
        <v>1</v>
      </c>
      <c r="D15" s="91">
        <v>0</v>
      </c>
      <c r="E15" s="70">
        <f t="shared" si="0"/>
        <v>1</v>
      </c>
      <c r="G15" s="51"/>
      <c r="H15" s="48"/>
      <c r="I15" s="53"/>
      <c r="J15" s="49"/>
      <c r="K15" s="49"/>
      <c r="L15" s="51"/>
    </row>
    <row r="16" spans="1:12" s="31" customFormat="1" ht="18.75">
      <c r="A16" s="139" t="s">
        <v>85</v>
      </c>
      <c r="B16" s="73" t="s">
        <v>49</v>
      </c>
      <c r="C16" s="75">
        <v>244.16</v>
      </c>
      <c r="D16" s="75">
        <f>D18+D17</f>
        <v>441.01</v>
      </c>
      <c r="E16" s="82">
        <f t="shared" si="0"/>
        <v>685.17</v>
      </c>
      <c r="G16" s="51"/>
      <c r="H16" s="48"/>
      <c r="I16" s="48"/>
      <c r="J16" s="49"/>
      <c r="K16" s="50"/>
      <c r="L16" s="51"/>
    </row>
    <row r="17" spans="1:12" s="31" customFormat="1" ht="18.75">
      <c r="A17" s="68" t="s">
        <v>331</v>
      </c>
      <c r="B17" s="69" t="s">
        <v>342</v>
      </c>
      <c r="C17" s="78">
        <v>0</v>
      </c>
      <c r="D17" s="78">
        <v>175.84</v>
      </c>
      <c r="E17" s="70">
        <f>C17+D17</f>
        <v>175.84</v>
      </c>
      <c r="G17" s="51"/>
      <c r="H17" s="48"/>
      <c r="I17" s="48"/>
      <c r="J17" s="49"/>
      <c r="K17" s="50"/>
      <c r="L17" s="51"/>
    </row>
    <row r="18" spans="1:12" s="31" customFormat="1" ht="18.75">
      <c r="A18" s="67" t="s">
        <v>184</v>
      </c>
      <c r="B18" s="69" t="s">
        <v>200</v>
      </c>
      <c r="C18" s="78">
        <v>244.16</v>
      </c>
      <c r="D18" s="78">
        <v>265.17</v>
      </c>
      <c r="E18" s="70">
        <f t="shared" si="0"/>
        <v>509.33000000000004</v>
      </c>
      <c r="G18" s="51"/>
      <c r="H18" s="48"/>
      <c r="I18" s="48"/>
      <c r="J18" s="49"/>
      <c r="K18" s="50"/>
      <c r="L18" s="51"/>
    </row>
    <row r="19" spans="1:12" s="31" customFormat="1" ht="18.75">
      <c r="A19" s="140" t="s">
        <v>87</v>
      </c>
      <c r="B19" s="73" t="s">
        <v>50</v>
      </c>
      <c r="C19" s="75">
        <v>1039.81</v>
      </c>
      <c r="D19" s="75">
        <f>D20+D21</f>
        <v>0.02</v>
      </c>
      <c r="E19" s="82">
        <f t="shared" si="0"/>
        <v>1039.83</v>
      </c>
      <c r="G19" s="51"/>
      <c r="H19" s="54"/>
      <c r="I19" s="48"/>
      <c r="J19" s="49"/>
      <c r="K19" s="50"/>
      <c r="L19" s="51"/>
    </row>
    <row r="20" spans="1:12" s="31" customFormat="1" ht="18.75">
      <c r="A20" s="67" t="s">
        <v>89</v>
      </c>
      <c r="B20" s="69" t="s">
        <v>51</v>
      </c>
      <c r="C20" s="78">
        <v>795.65</v>
      </c>
      <c r="D20" s="78">
        <v>0.02</v>
      </c>
      <c r="E20" s="70">
        <f t="shared" si="0"/>
        <v>795.67</v>
      </c>
      <c r="G20" s="51"/>
      <c r="H20" s="48"/>
      <c r="I20" s="53"/>
      <c r="J20" s="49"/>
      <c r="K20" s="49"/>
      <c r="L20" s="51"/>
    </row>
    <row r="21" spans="1:12" s="31" customFormat="1" ht="18.75">
      <c r="A21" s="67" t="s">
        <v>229</v>
      </c>
      <c r="B21" s="69" t="s">
        <v>230</v>
      </c>
      <c r="C21" s="78">
        <v>244.16</v>
      </c>
      <c r="D21" s="78">
        <v>0</v>
      </c>
      <c r="E21" s="70">
        <f t="shared" si="0"/>
        <v>244.16</v>
      </c>
      <c r="G21" s="51"/>
      <c r="H21" s="48"/>
      <c r="I21" s="53"/>
      <c r="J21" s="49"/>
      <c r="K21" s="49"/>
      <c r="L21" s="51"/>
    </row>
    <row r="22" spans="1:12" s="31" customFormat="1" ht="18.75">
      <c r="A22" s="95" t="s">
        <v>7</v>
      </c>
      <c r="B22" s="73" t="s">
        <v>165</v>
      </c>
      <c r="C22" s="75">
        <v>306.10000000000002</v>
      </c>
      <c r="D22" s="75">
        <f>D23</f>
        <v>0</v>
      </c>
      <c r="E22" s="82">
        <f t="shared" si="0"/>
        <v>306.10000000000002</v>
      </c>
      <c r="G22" s="51"/>
      <c r="H22" s="48"/>
      <c r="I22" s="53"/>
      <c r="J22" s="49"/>
      <c r="K22" s="49"/>
      <c r="L22" s="51"/>
    </row>
    <row r="23" spans="1:12" s="31" customFormat="1" ht="18.75">
      <c r="A23" s="66" t="s">
        <v>9</v>
      </c>
      <c r="B23" s="69" t="s">
        <v>166</v>
      </c>
      <c r="C23" s="78">
        <v>306.10000000000002</v>
      </c>
      <c r="D23" s="78">
        <v>0</v>
      </c>
      <c r="E23" s="70">
        <f t="shared" si="0"/>
        <v>306.10000000000002</v>
      </c>
      <c r="G23" s="51"/>
      <c r="H23" s="48"/>
      <c r="I23" s="53"/>
      <c r="J23" s="49"/>
      <c r="K23" s="49"/>
      <c r="L23" s="51"/>
    </row>
    <row r="24" spans="1:12" s="31" customFormat="1" ht="18.75">
      <c r="A24" s="140" t="s">
        <v>90</v>
      </c>
      <c r="B24" s="73" t="s">
        <v>52</v>
      </c>
      <c r="C24" s="75">
        <v>3870.85</v>
      </c>
      <c r="D24" s="75">
        <f>D25</f>
        <v>0</v>
      </c>
      <c r="E24" s="82">
        <f t="shared" si="0"/>
        <v>3870.85</v>
      </c>
      <c r="G24" s="51"/>
      <c r="H24" s="48"/>
      <c r="I24" s="48"/>
      <c r="J24" s="49"/>
      <c r="K24" s="50"/>
      <c r="L24" s="51"/>
    </row>
    <row r="25" spans="1:12" s="31" customFormat="1" ht="18.75">
      <c r="A25" s="67" t="s">
        <v>92</v>
      </c>
      <c r="B25" s="69" t="s">
        <v>53</v>
      </c>
      <c r="C25" s="78">
        <v>3870.85</v>
      </c>
      <c r="D25" s="78">
        <v>0</v>
      </c>
      <c r="E25" s="70">
        <f t="shared" si="0"/>
        <v>3870.85</v>
      </c>
      <c r="G25" s="51"/>
      <c r="H25" s="53"/>
      <c r="I25" s="53"/>
      <c r="J25" s="49"/>
      <c r="K25" s="50"/>
      <c r="L25" s="51"/>
    </row>
    <row r="26" spans="1:12" s="31" customFormat="1" ht="18.75">
      <c r="A26" s="140" t="s">
        <v>93</v>
      </c>
      <c r="B26" s="73" t="s">
        <v>54</v>
      </c>
      <c r="C26" s="75">
        <v>244.16</v>
      </c>
      <c r="D26" s="75">
        <f>D27</f>
        <v>0</v>
      </c>
      <c r="E26" s="82">
        <f t="shared" si="0"/>
        <v>244.16</v>
      </c>
      <c r="G26" s="51"/>
      <c r="H26" s="53"/>
      <c r="I26" s="48"/>
      <c r="J26" s="49"/>
      <c r="K26" s="50"/>
      <c r="L26" s="51"/>
    </row>
    <row r="27" spans="1:12" s="31" customFormat="1" ht="18.75">
      <c r="A27" s="68" t="s">
        <v>55</v>
      </c>
      <c r="B27" s="69" t="s">
        <v>56</v>
      </c>
      <c r="C27" s="78">
        <v>244.16</v>
      </c>
      <c r="D27" s="78">
        <v>0</v>
      </c>
      <c r="E27" s="70">
        <f t="shared" si="0"/>
        <v>244.16</v>
      </c>
      <c r="G27" s="51"/>
      <c r="H27" s="55"/>
      <c r="I27" s="56"/>
      <c r="J27" s="49"/>
      <c r="K27" s="50"/>
      <c r="L27" s="51"/>
    </row>
    <row r="28" spans="1:12" s="31" customFormat="1" ht="18.75" hidden="1">
      <c r="A28" s="140" t="s">
        <v>95</v>
      </c>
      <c r="B28" s="73" t="s">
        <v>114</v>
      </c>
      <c r="C28" s="75">
        <v>0</v>
      </c>
      <c r="D28" s="75"/>
      <c r="E28" s="70">
        <f t="shared" si="0"/>
        <v>0</v>
      </c>
      <c r="F28" s="71"/>
      <c r="G28" s="71"/>
      <c r="H28" s="55"/>
      <c r="I28" s="56"/>
      <c r="J28" s="49"/>
      <c r="K28" s="50"/>
      <c r="L28" s="51"/>
    </row>
    <row r="29" spans="1:12" s="31" customFormat="1" ht="18.75" hidden="1">
      <c r="A29" s="67" t="s">
        <v>96</v>
      </c>
      <c r="B29" s="69">
        <v>99</v>
      </c>
      <c r="C29" s="78">
        <v>0</v>
      </c>
      <c r="D29" s="78"/>
      <c r="E29" s="70">
        <f t="shared" si="0"/>
        <v>0</v>
      </c>
      <c r="F29" s="71"/>
      <c r="G29" s="71"/>
      <c r="H29" s="55"/>
      <c r="I29" s="56"/>
      <c r="J29" s="49"/>
      <c r="K29" s="50"/>
      <c r="L29" s="51"/>
    </row>
    <row r="30" spans="1:12" s="31" customFormat="1" ht="0.75" customHeight="1">
      <c r="A30" s="140" t="s">
        <v>95</v>
      </c>
      <c r="B30" s="73" t="s">
        <v>218</v>
      </c>
      <c r="C30" s="75">
        <v>0</v>
      </c>
      <c r="D30" s="123">
        <f>D31</f>
        <v>0</v>
      </c>
      <c r="E30" s="82">
        <f t="shared" si="0"/>
        <v>0</v>
      </c>
    </row>
    <row r="31" spans="1:12" s="31" customFormat="1" ht="18.75" hidden="1">
      <c r="A31" s="67" t="s">
        <v>96</v>
      </c>
      <c r="B31" s="69" t="s">
        <v>217</v>
      </c>
      <c r="C31" s="78">
        <v>0</v>
      </c>
      <c r="D31" s="91">
        <v>0</v>
      </c>
      <c r="E31" s="70">
        <f t="shared" si="0"/>
        <v>0</v>
      </c>
      <c r="F31" s="51"/>
    </row>
    <row r="32" spans="1:12" s="31" customFormat="1" ht="18.75">
      <c r="A32" s="88" t="s">
        <v>97</v>
      </c>
      <c r="B32" s="219"/>
      <c r="C32" s="123">
        <v>9230.6299999999992</v>
      </c>
      <c r="D32" s="123">
        <f>D7+D12+D16+D19+D22+D24+D26+D30</f>
        <v>487.9</v>
      </c>
      <c r="E32" s="123">
        <f>E7+E12+E16+E19+E22+E24+E26+E30</f>
        <v>9718.5300000000007</v>
      </c>
      <c r="F32" s="51"/>
    </row>
    <row r="33" spans="1:6" s="31" customFormat="1" ht="18.75">
      <c r="A33" s="57"/>
      <c r="B33" s="58"/>
      <c r="C33" s="58"/>
      <c r="D33" s="58"/>
      <c r="E33" s="59"/>
      <c r="F33" s="51"/>
    </row>
    <row r="34" spans="1:6" s="31" customFormat="1" ht="18.75">
      <c r="A34" s="57"/>
      <c r="B34" s="58"/>
      <c r="C34" s="58"/>
      <c r="D34" s="58"/>
      <c r="E34" s="59"/>
      <c r="F34" s="51"/>
    </row>
    <row r="35" spans="1:6" s="31" customFormat="1" ht="18.75">
      <c r="A35" s="57"/>
      <c r="B35" s="58"/>
      <c r="C35" s="58"/>
      <c r="D35" s="58"/>
      <c r="E35" s="59"/>
      <c r="F35" s="51"/>
    </row>
    <row r="36" spans="1:6" s="31" customFormat="1" ht="18.75">
      <c r="A36" s="57"/>
      <c r="B36" s="58"/>
      <c r="C36" s="58"/>
      <c r="D36" s="58"/>
      <c r="E36" s="59"/>
      <c r="F36" s="51"/>
    </row>
    <row r="37" spans="1:6" s="31" customFormat="1" ht="18.75">
      <c r="A37" s="57"/>
      <c r="B37" s="58"/>
      <c r="C37" s="58"/>
      <c r="D37" s="58"/>
      <c r="E37" s="59"/>
      <c r="F37" s="51"/>
    </row>
    <row r="38" spans="1:6" s="31" customFormat="1" ht="18.75">
      <c r="A38" s="57"/>
      <c r="B38" s="58"/>
      <c r="C38" s="58"/>
      <c r="D38" s="58"/>
      <c r="E38" s="59"/>
      <c r="F38" s="51"/>
    </row>
    <row r="39" spans="1:6" s="31" customFormat="1" ht="18.75">
      <c r="A39" s="57"/>
      <c r="B39" s="58"/>
      <c r="C39" s="58"/>
      <c r="D39" s="58"/>
      <c r="E39" s="59"/>
      <c r="F39" s="51"/>
    </row>
    <row r="40" spans="1:6" s="31" customFormat="1" ht="18.75">
      <c r="A40" s="57"/>
      <c r="B40" s="58"/>
      <c r="C40" s="58"/>
      <c r="D40" s="58"/>
      <c r="E40" s="59"/>
      <c r="F40" s="51"/>
    </row>
    <row r="41" spans="1:6" s="31" customFormat="1" ht="18.75">
      <c r="A41" s="57"/>
      <c r="B41" s="58"/>
      <c r="C41" s="58"/>
      <c r="D41" s="58"/>
      <c r="E41" s="59"/>
      <c r="F41" s="51"/>
    </row>
    <row r="42" spans="1:6" s="31" customFormat="1" ht="18.75">
      <c r="A42" s="57"/>
      <c r="B42" s="58"/>
      <c r="C42" s="58"/>
      <c r="D42" s="58"/>
      <c r="E42" s="59"/>
      <c r="F42" s="51"/>
    </row>
    <row r="43" spans="1:6" s="31" customFormat="1" ht="18.75">
      <c r="A43" s="57"/>
      <c r="B43" s="58"/>
      <c r="C43" s="58"/>
      <c r="D43" s="58"/>
      <c r="E43" s="59"/>
      <c r="F43" s="51"/>
    </row>
    <row r="44" spans="1:6" s="31" customFormat="1" ht="18.75">
      <c r="A44" s="57"/>
      <c r="B44" s="58"/>
      <c r="C44" s="58"/>
      <c r="D44" s="58"/>
      <c r="E44" s="59"/>
      <c r="F44" s="51"/>
    </row>
    <row r="45" spans="1:6" s="31" customFormat="1" ht="18.75">
      <c r="A45" s="57"/>
      <c r="B45" s="58"/>
      <c r="C45" s="58"/>
      <c r="D45" s="58"/>
      <c r="E45" s="59"/>
      <c r="F45" s="51"/>
    </row>
    <row r="46" spans="1:6" s="31" customFormat="1" ht="18.75">
      <c r="A46" s="57"/>
      <c r="B46" s="58"/>
      <c r="C46" s="58"/>
      <c r="D46" s="58"/>
      <c r="E46" s="59"/>
      <c r="F46" s="51"/>
    </row>
    <row r="47" spans="1:6" s="31" customFormat="1" ht="18.75">
      <c r="A47" s="57"/>
      <c r="B47" s="58"/>
      <c r="C47" s="58"/>
      <c r="D47" s="58"/>
      <c r="E47" s="59"/>
      <c r="F47" s="51"/>
    </row>
    <row r="48" spans="1:6" s="31" customFormat="1" ht="18.75">
      <c r="A48" s="57"/>
      <c r="B48" s="58"/>
      <c r="C48" s="58"/>
      <c r="D48" s="58"/>
      <c r="E48" s="59"/>
      <c r="F48" s="51"/>
    </row>
    <row r="49" spans="1:6" s="31" customFormat="1" ht="18.75">
      <c r="A49" s="57"/>
      <c r="B49" s="58"/>
      <c r="C49" s="58"/>
      <c r="D49" s="58"/>
      <c r="E49" s="59"/>
      <c r="F49" s="51"/>
    </row>
    <row r="50" spans="1:6" s="31" customFormat="1" ht="18.75">
      <c r="A50" s="57"/>
      <c r="B50" s="58"/>
      <c r="C50" s="58"/>
      <c r="D50" s="58"/>
      <c r="E50" s="59"/>
      <c r="F50" s="51"/>
    </row>
    <row r="51" spans="1:6" s="31" customFormat="1" ht="18.75">
      <c r="A51" s="57"/>
      <c r="B51" s="58"/>
      <c r="C51" s="58"/>
      <c r="D51" s="58"/>
      <c r="E51" s="59"/>
      <c r="F51" s="51"/>
    </row>
    <row r="52" spans="1:6" s="31" customFormat="1" ht="18.75">
      <c r="A52" s="57"/>
      <c r="B52" s="58"/>
      <c r="C52" s="58"/>
      <c r="D52" s="58"/>
      <c r="E52" s="59"/>
      <c r="F52" s="51"/>
    </row>
    <row r="53" spans="1:6" s="31" customFormat="1" ht="18.75">
      <c r="A53" s="57"/>
      <c r="B53" s="58"/>
      <c r="C53" s="58"/>
      <c r="D53" s="58"/>
      <c r="E53" s="59"/>
      <c r="F53" s="51"/>
    </row>
    <row r="54" spans="1:6" s="31" customFormat="1" ht="18.75">
      <c r="A54" s="57"/>
      <c r="B54" s="58"/>
      <c r="C54" s="58"/>
      <c r="D54" s="58"/>
      <c r="E54" s="59"/>
      <c r="F54" s="51"/>
    </row>
    <row r="55" spans="1:6" s="31" customFormat="1" ht="18.75">
      <c r="A55" s="57"/>
      <c r="B55" s="58"/>
      <c r="C55" s="58"/>
      <c r="D55" s="58"/>
      <c r="E55" s="59"/>
      <c r="F55" s="51"/>
    </row>
    <row r="56" spans="1:6" s="31" customFormat="1" ht="18.75">
      <c r="A56" s="57"/>
      <c r="B56" s="58"/>
      <c r="C56" s="58"/>
      <c r="D56" s="58"/>
      <c r="E56" s="59"/>
      <c r="F56" s="51"/>
    </row>
    <row r="57" spans="1:6" s="31" customFormat="1" ht="18.75">
      <c r="A57" s="57"/>
      <c r="B57" s="58"/>
      <c r="C57" s="58"/>
      <c r="D57" s="58"/>
      <c r="E57" s="59"/>
      <c r="F57" s="51"/>
    </row>
    <row r="58" spans="1:6" s="31" customFormat="1" ht="18.75">
      <c r="A58" s="57"/>
      <c r="B58" s="58"/>
      <c r="C58" s="58"/>
      <c r="D58" s="58"/>
      <c r="E58" s="59"/>
      <c r="F58" s="51"/>
    </row>
    <row r="59" spans="1:6" s="31" customFormat="1" ht="18.75">
      <c r="A59" s="57"/>
      <c r="B59" s="58"/>
      <c r="C59" s="58"/>
      <c r="D59" s="58"/>
      <c r="E59" s="59"/>
      <c r="F59" s="51"/>
    </row>
    <row r="60" spans="1:6" s="31" customFormat="1" ht="18.75">
      <c r="A60" s="57"/>
      <c r="B60" s="58"/>
      <c r="C60" s="58"/>
      <c r="D60" s="58"/>
      <c r="E60" s="59"/>
      <c r="F60" s="51"/>
    </row>
    <row r="61" spans="1:6" s="31" customFormat="1" ht="18.75">
      <c r="A61" s="57"/>
      <c r="B61" s="58"/>
      <c r="C61" s="58"/>
      <c r="D61" s="58"/>
      <c r="E61" s="59"/>
      <c r="F61" s="51"/>
    </row>
    <row r="62" spans="1:6" s="31" customFormat="1" ht="18.75">
      <c r="A62" s="57"/>
      <c r="B62" s="58"/>
      <c r="C62" s="58"/>
      <c r="D62" s="58"/>
      <c r="E62" s="59"/>
      <c r="F62" s="51"/>
    </row>
    <row r="63" spans="1:6" s="31" customFormat="1" ht="18.75">
      <c r="A63" s="57"/>
      <c r="B63" s="58"/>
      <c r="C63" s="58"/>
      <c r="D63" s="58"/>
      <c r="E63" s="59"/>
      <c r="F63" s="51"/>
    </row>
    <row r="64" spans="1:6" s="31" customFormat="1" ht="18.75">
      <c r="A64" s="57"/>
      <c r="B64" s="58"/>
      <c r="C64" s="58"/>
      <c r="D64" s="58"/>
      <c r="E64" s="59"/>
      <c r="F64" s="51"/>
    </row>
    <row r="65" spans="1:6" s="31" customFormat="1" ht="18.75">
      <c r="A65" s="57"/>
      <c r="B65" s="58"/>
      <c r="C65" s="58"/>
      <c r="D65" s="58"/>
      <c r="E65" s="59"/>
      <c r="F65" s="51"/>
    </row>
    <row r="66" spans="1:6" s="31" customFormat="1" ht="18.75">
      <c r="A66" s="57"/>
      <c r="B66" s="58"/>
      <c r="C66" s="58"/>
      <c r="D66" s="58"/>
      <c r="E66" s="59"/>
      <c r="F66" s="51"/>
    </row>
    <row r="67" spans="1:6" s="31" customFormat="1" ht="18.75">
      <c r="A67" s="57"/>
      <c r="B67" s="58"/>
      <c r="C67" s="58"/>
      <c r="D67" s="58"/>
      <c r="E67" s="59"/>
      <c r="F67" s="51"/>
    </row>
    <row r="68" spans="1:6" s="31" customFormat="1" ht="18.75">
      <c r="A68" s="60"/>
      <c r="B68" s="61"/>
      <c r="C68" s="61"/>
      <c r="D68" s="61"/>
      <c r="E68" s="59"/>
      <c r="F68" s="51"/>
    </row>
    <row r="69" spans="1:6" s="31" customFormat="1" ht="18.75">
      <c r="A69" s="62"/>
      <c r="B69" s="61"/>
      <c r="C69" s="61"/>
      <c r="D69" s="61"/>
      <c r="E69" s="59"/>
      <c r="F69" s="51"/>
    </row>
    <row r="70" spans="1:6" s="31" customFormat="1" ht="18.75">
      <c r="A70" s="62"/>
      <c r="B70" s="61"/>
      <c r="C70" s="61"/>
      <c r="D70" s="61"/>
      <c r="E70" s="59"/>
      <c r="F70" s="51"/>
    </row>
    <row r="71" spans="1:6" s="31" customFormat="1" ht="18.75">
      <c r="A71" s="62"/>
      <c r="B71" s="61"/>
      <c r="C71" s="61"/>
      <c r="D71" s="61"/>
      <c r="E71" s="59"/>
      <c r="F71" s="51"/>
    </row>
    <row r="72" spans="1:6" s="31" customFormat="1" ht="18.75">
      <c r="A72" s="62"/>
      <c r="B72" s="61"/>
      <c r="C72" s="61"/>
      <c r="D72" s="61"/>
      <c r="E72" s="59"/>
      <c r="F72" s="51"/>
    </row>
    <row r="73" spans="1:6" s="31" customFormat="1" ht="18.75">
      <c r="A73" s="62"/>
      <c r="B73" s="61"/>
      <c r="C73" s="61"/>
      <c r="D73" s="61"/>
      <c r="E73" s="59"/>
      <c r="F73" s="51"/>
    </row>
    <row r="74" spans="1:6" s="31" customFormat="1" ht="18.75">
      <c r="A74" s="62"/>
      <c r="B74" s="61"/>
      <c r="C74" s="61"/>
      <c r="D74" s="61"/>
      <c r="E74" s="59"/>
      <c r="F74" s="51"/>
    </row>
    <row r="75" spans="1:6" s="31" customFormat="1" ht="18.75">
      <c r="A75" s="62"/>
      <c r="B75" s="61"/>
      <c r="C75" s="61"/>
      <c r="D75" s="61"/>
      <c r="E75" s="59"/>
      <c r="F75" s="51"/>
    </row>
    <row r="76" spans="1:6" s="31" customFormat="1" ht="18.75">
      <c r="A76" s="62"/>
      <c r="B76" s="61"/>
      <c r="C76" s="61"/>
      <c r="D76" s="61"/>
      <c r="E76" s="59"/>
      <c r="F76" s="51"/>
    </row>
    <row r="77" spans="1:6" s="31" customFormat="1" ht="18.75">
      <c r="A77" s="62"/>
      <c r="B77" s="61"/>
      <c r="C77" s="61"/>
      <c r="D77" s="61"/>
      <c r="E77" s="59"/>
      <c r="F77" s="51"/>
    </row>
    <row r="78" spans="1:6" s="31" customFormat="1" ht="18.75">
      <c r="A78" s="62"/>
      <c r="B78" s="61"/>
      <c r="C78" s="61"/>
      <c r="D78" s="61"/>
      <c r="E78" s="59"/>
      <c r="F78" s="51"/>
    </row>
    <row r="79" spans="1:6" s="31" customFormat="1" ht="18.75">
      <c r="A79" s="62"/>
      <c r="B79" s="61"/>
      <c r="C79" s="61"/>
      <c r="D79" s="61"/>
      <c r="E79" s="59"/>
      <c r="F79" s="51"/>
    </row>
    <row r="80" spans="1:6" s="31" customFormat="1" ht="18.75">
      <c r="A80" s="62"/>
      <c r="B80" s="61"/>
      <c r="C80" s="61"/>
      <c r="D80" s="61"/>
      <c r="E80" s="59"/>
      <c r="F80" s="51"/>
    </row>
    <row r="81" spans="1:6" s="31" customFormat="1" ht="18.75">
      <c r="A81" s="62"/>
      <c r="B81" s="61"/>
      <c r="C81" s="61"/>
      <c r="D81" s="61"/>
      <c r="E81" s="59"/>
      <c r="F81" s="51"/>
    </row>
    <row r="82" spans="1:6" s="31" customFormat="1" ht="18.75">
      <c r="A82" s="62"/>
      <c r="B82" s="61"/>
      <c r="C82" s="61"/>
      <c r="D82" s="61"/>
      <c r="E82" s="59"/>
      <c r="F82" s="51"/>
    </row>
    <row r="83" spans="1:6" s="31" customFormat="1" ht="18.75">
      <c r="A83" s="62"/>
      <c r="B83" s="61"/>
      <c r="C83" s="61"/>
      <c r="D83" s="61"/>
      <c r="E83" s="59"/>
      <c r="F83" s="51"/>
    </row>
    <row r="84" spans="1:6" s="31" customFormat="1" ht="18.75">
      <c r="A84" s="62"/>
      <c r="B84" s="61"/>
      <c r="C84" s="61"/>
      <c r="D84" s="61"/>
      <c r="E84" s="59"/>
      <c r="F84" s="51"/>
    </row>
    <row r="85" spans="1:6" s="31" customFormat="1" ht="18.75">
      <c r="A85" s="62"/>
      <c r="B85" s="61"/>
      <c r="C85" s="61"/>
      <c r="D85" s="61"/>
      <c r="E85" s="59"/>
      <c r="F85" s="51"/>
    </row>
    <row r="86" spans="1:6" s="31" customFormat="1" ht="18.75">
      <c r="A86" s="62"/>
      <c r="B86" s="61"/>
      <c r="C86" s="61"/>
      <c r="D86" s="61"/>
      <c r="E86" s="59"/>
      <c r="F86" s="51"/>
    </row>
    <row r="87" spans="1:6" s="31" customFormat="1" ht="18.75">
      <c r="A87" s="62"/>
      <c r="B87" s="61"/>
      <c r="C87" s="61"/>
      <c r="D87" s="61"/>
      <c r="E87" s="59"/>
      <c r="F87" s="51"/>
    </row>
    <row r="88" spans="1:6" s="31" customFormat="1" ht="18.75">
      <c r="A88" s="62"/>
      <c r="B88" s="61"/>
      <c r="C88" s="61"/>
      <c r="D88" s="61"/>
      <c r="E88" s="59"/>
      <c r="F88" s="51"/>
    </row>
    <row r="89" spans="1:6" s="31" customFormat="1" ht="18.75">
      <c r="A89" s="62"/>
      <c r="B89" s="61"/>
      <c r="C89" s="61"/>
      <c r="D89" s="61"/>
      <c r="E89" s="59"/>
      <c r="F89" s="51"/>
    </row>
    <row r="90" spans="1:6" s="31" customFormat="1" ht="18.75">
      <c r="A90" s="62"/>
      <c r="B90" s="61"/>
      <c r="C90" s="61"/>
      <c r="D90" s="61"/>
      <c r="E90" s="59"/>
      <c r="F90" s="51"/>
    </row>
    <row r="91" spans="1:6" s="31" customFormat="1" ht="18.75">
      <c r="A91" s="62"/>
      <c r="B91" s="61"/>
      <c r="C91" s="61"/>
      <c r="D91" s="61"/>
      <c r="E91" s="59"/>
      <c r="F91" s="51"/>
    </row>
    <row r="92" spans="1:6" s="31" customFormat="1" ht="18.75">
      <c r="A92" s="62"/>
      <c r="B92" s="61"/>
      <c r="C92" s="61"/>
      <c r="D92" s="61"/>
      <c r="E92" s="59"/>
      <c r="F92" s="51"/>
    </row>
    <row r="93" spans="1:6" s="31" customFormat="1" ht="18.75">
      <c r="A93" s="62"/>
      <c r="B93" s="61"/>
      <c r="C93" s="61"/>
      <c r="D93" s="61"/>
      <c r="E93" s="59"/>
      <c r="F93" s="51"/>
    </row>
    <row r="94" spans="1:6" s="31" customFormat="1" ht="18.75">
      <c r="A94" s="62"/>
      <c r="B94" s="61"/>
      <c r="C94" s="61"/>
      <c r="D94" s="61"/>
      <c r="E94" s="59"/>
      <c r="F94" s="51"/>
    </row>
    <row r="95" spans="1:6" s="31" customFormat="1" ht="18.75">
      <c r="A95" s="62"/>
      <c r="B95" s="61"/>
      <c r="C95" s="61"/>
      <c r="D95" s="61"/>
      <c r="E95" s="59"/>
      <c r="F95" s="51"/>
    </row>
    <row r="96" spans="1:6" s="31" customFormat="1" ht="18.75">
      <c r="A96" s="62"/>
      <c r="B96" s="61"/>
      <c r="C96" s="61"/>
      <c r="D96" s="61"/>
      <c r="E96" s="59"/>
      <c r="F96" s="51"/>
    </row>
    <row r="97" spans="1:6" s="31" customFormat="1" ht="18.75">
      <c r="A97" s="62"/>
      <c r="B97" s="61"/>
      <c r="C97" s="61"/>
      <c r="D97" s="61"/>
      <c r="E97" s="59"/>
      <c r="F97" s="51"/>
    </row>
    <row r="98" spans="1:6">
      <c r="A98" s="54"/>
      <c r="B98" s="63"/>
      <c r="C98" s="63"/>
      <c r="D98" s="63"/>
      <c r="E98" s="64"/>
      <c r="F98" s="65"/>
    </row>
    <row r="99" spans="1:6">
      <c r="A99" s="54"/>
      <c r="B99" s="63"/>
      <c r="C99" s="63"/>
      <c r="D99" s="63"/>
      <c r="E99" s="64"/>
      <c r="F99" s="65"/>
    </row>
    <row r="100" spans="1:6">
      <c r="A100" s="54"/>
      <c r="B100" s="63"/>
      <c r="C100" s="63"/>
      <c r="D100" s="63"/>
      <c r="E100" s="64"/>
      <c r="F100" s="65"/>
    </row>
    <row r="101" spans="1:6">
      <c r="A101" s="54"/>
      <c r="B101" s="63"/>
      <c r="C101" s="63"/>
      <c r="D101" s="63"/>
      <c r="E101" s="64"/>
      <c r="F101" s="65"/>
    </row>
    <row r="102" spans="1:6">
      <c r="A102" s="54"/>
      <c r="B102" s="63"/>
      <c r="C102" s="63"/>
      <c r="D102" s="63"/>
      <c r="E102" s="64"/>
      <c r="F102" s="65"/>
    </row>
    <row r="103" spans="1:6">
      <c r="A103" s="54"/>
      <c r="B103" s="63"/>
      <c r="C103" s="63"/>
      <c r="D103" s="63"/>
      <c r="E103" s="64"/>
      <c r="F103" s="65"/>
    </row>
    <row r="104" spans="1:6">
      <c r="A104" s="54"/>
      <c r="B104" s="63"/>
      <c r="C104" s="63"/>
      <c r="D104" s="63"/>
      <c r="E104" s="64"/>
      <c r="F104" s="65"/>
    </row>
    <row r="105" spans="1:6">
      <c r="A105" s="54"/>
      <c r="B105" s="63"/>
      <c r="C105" s="63"/>
      <c r="D105" s="63"/>
      <c r="E105" s="64"/>
      <c r="F105" s="65"/>
    </row>
    <row r="106" spans="1:6">
      <c r="A106" s="54"/>
      <c r="B106" s="63"/>
      <c r="C106" s="63"/>
      <c r="D106" s="63"/>
      <c r="E106" s="64"/>
      <c r="F106" s="65"/>
    </row>
    <row r="107" spans="1:6">
      <c r="A107" s="54"/>
      <c r="B107" s="63"/>
      <c r="C107" s="63"/>
      <c r="D107" s="63"/>
      <c r="E107" s="64"/>
      <c r="F107" s="65"/>
    </row>
    <row r="108" spans="1:6">
      <c r="A108" s="54"/>
      <c r="B108" s="63"/>
      <c r="C108" s="63"/>
      <c r="D108" s="63"/>
      <c r="E108" s="64"/>
      <c r="F108" s="65"/>
    </row>
    <row r="109" spans="1:6">
      <c r="A109" s="54"/>
      <c r="B109" s="63"/>
      <c r="C109" s="63"/>
      <c r="D109" s="63"/>
      <c r="E109" s="64"/>
      <c r="F109" s="65"/>
    </row>
    <row r="110" spans="1:6">
      <c r="A110" s="54"/>
      <c r="B110" s="63"/>
      <c r="C110" s="63"/>
      <c r="D110" s="63"/>
      <c r="E110" s="64"/>
      <c r="F110" s="65"/>
    </row>
    <row r="111" spans="1:6">
      <c r="A111" s="54"/>
      <c r="B111" s="63"/>
      <c r="C111" s="63"/>
      <c r="D111" s="63"/>
      <c r="E111" s="64"/>
      <c r="F111" s="65"/>
    </row>
    <row r="112" spans="1:6">
      <c r="A112" s="54"/>
      <c r="B112" s="63"/>
      <c r="C112" s="63"/>
      <c r="D112" s="63"/>
      <c r="E112" s="64"/>
      <c r="F112" s="65"/>
    </row>
    <row r="113" spans="1:6">
      <c r="A113" s="54"/>
      <c r="B113" s="63"/>
      <c r="C113" s="63"/>
      <c r="D113" s="63"/>
      <c r="E113" s="64"/>
      <c r="F113" s="65"/>
    </row>
    <row r="114" spans="1:6">
      <c r="A114" s="54"/>
      <c r="B114" s="63"/>
      <c r="C114" s="63"/>
      <c r="D114" s="63"/>
      <c r="E114" s="64"/>
      <c r="F114" s="65"/>
    </row>
    <row r="115" spans="1:6">
      <c r="A115" s="54"/>
      <c r="B115" s="63"/>
      <c r="C115" s="63"/>
      <c r="D115" s="63"/>
      <c r="E115" s="64"/>
      <c r="F115" s="65"/>
    </row>
    <row r="116" spans="1:6">
      <c r="A116" s="54"/>
      <c r="B116" s="63"/>
      <c r="C116" s="63"/>
      <c r="D116" s="63"/>
      <c r="E116" s="64"/>
      <c r="F116" s="65"/>
    </row>
    <row r="117" spans="1:6">
      <c r="B117" s="28"/>
      <c r="C117" s="28"/>
      <c r="D117" s="28"/>
    </row>
    <row r="118" spans="1:6">
      <c r="B118" s="28"/>
      <c r="C118" s="28"/>
      <c r="D118" s="28"/>
    </row>
    <row r="119" spans="1:6">
      <c r="B119" s="28"/>
      <c r="C119" s="28"/>
      <c r="D119" s="28"/>
    </row>
    <row r="120" spans="1:6">
      <c r="B120" s="28"/>
      <c r="C120" s="28"/>
      <c r="D120" s="28"/>
    </row>
  </sheetData>
  <mergeCells count="2">
    <mergeCell ref="A3:E3"/>
    <mergeCell ref="B1:E1"/>
  </mergeCells>
  <phoneticPr fontId="4" type="noConversion"/>
  <pageMargins left="0.74803149606299213" right="0.39370078740157483" top="0.27559055118110237" bottom="0.19685039370078741" header="0.27559055118110237" footer="0.27559055118110237"/>
  <pageSetup paperSize="9" scale="6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M121"/>
  <sheetViews>
    <sheetView view="pageBreakPreview" workbookViewId="0">
      <selection activeCell="A13" sqref="A13"/>
    </sheetView>
  </sheetViews>
  <sheetFormatPr defaultRowHeight="12.75"/>
  <cols>
    <col min="1" max="1" width="72.28515625" style="12" customWidth="1"/>
    <col min="2" max="2" width="14" style="4" customWidth="1"/>
    <col min="3" max="3" width="14.42578125" style="4" customWidth="1"/>
    <col min="4" max="5" width="14" style="4" customWidth="1"/>
    <col min="6" max="6" width="14.42578125" style="3" customWidth="1"/>
  </cols>
  <sheetData>
    <row r="1" spans="1:13" ht="91.5" customHeight="1">
      <c r="B1" s="277" t="s">
        <v>341</v>
      </c>
      <c r="C1" s="277"/>
      <c r="D1" s="277"/>
      <c r="E1" s="277"/>
      <c r="F1" s="277"/>
    </row>
    <row r="2" spans="1:13" ht="12" customHeight="1">
      <c r="F2" s="15"/>
    </row>
    <row r="3" spans="1:13" ht="64.5" customHeight="1">
      <c r="A3" s="276" t="s">
        <v>273</v>
      </c>
      <c r="B3" s="276"/>
      <c r="C3" s="276"/>
      <c r="D3" s="276"/>
      <c r="E3" s="276"/>
      <c r="F3" s="276"/>
      <c r="G3" s="14"/>
      <c r="H3" s="1"/>
    </row>
    <row r="4" spans="1:13" s="13" customFormat="1" ht="15.75">
      <c r="A4" s="14"/>
      <c r="B4" s="27"/>
      <c r="C4" s="27"/>
      <c r="D4" s="27"/>
      <c r="E4" s="27"/>
      <c r="F4" s="32" t="s">
        <v>57</v>
      </c>
      <c r="G4" s="14"/>
      <c r="H4" s="1"/>
    </row>
    <row r="5" spans="1:13" s="43" customFormat="1" ht="62.25" customHeight="1">
      <c r="A5" s="35" t="s">
        <v>36</v>
      </c>
      <c r="B5" s="35" t="s">
        <v>60</v>
      </c>
      <c r="C5" s="35" t="s">
        <v>225</v>
      </c>
      <c r="D5" s="35" t="s">
        <v>223</v>
      </c>
      <c r="E5" s="35" t="s">
        <v>261</v>
      </c>
      <c r="F5" s="35" t="s">
        <v>262</v>
      </c>
    </row>
    <row r="6" spans="1:13" s="43" customFormat="1" ht="18.75">
      <c r="A6" s="35">
        <v>1</v>
      </c>
      <c r="B6" s="42">
        <v>2</v>
      </c>
      <c r="C6" s="42"/>
      <c r="D6" s="42"/>
      <c r="E6" s="191">
        <v>3</v>
      </c>
      <c r="F6" s="35">
        <v>4</v>
      </c>
      <c r="H6" s="47"/>
      <c r="I6" s="48"/>
      <c r="J6" s="48"/>
      <c r="K6" s="49"/>
      <c r="L6" s="50"/>
      <c r="M6" s="47"/>
    </row>
    <row r="7" spans="1:13" s="31" customFormat="1" ht="18.75">
      <c r="A7" s="95" t="s">
        <v>77</v>
      </c>
      <c r="B7" s="115" t="s">
        <v>45</v>
      </c>
      <c r="C7" s="123">
        <v>3263.99</v>
      </c>
      <c r="D7" s="123">
        <f>D8+D9+D11</f>
        <v>0</v>
      </c>
      <c r="E7" s="123">
        <f>E8+E9+E11</f>
        <v>3263.9900000000002</v>
      </c>
      <c r="F7" s="123">
        <f>F8+F9+F11</f>
        <v>3264.13</v>
      </c>
      <c r="H7" s="51"/>
      <c r="I7" s="48"/>
      <c r="J7" s="48"/>
      <c r="K7" s="52"/>
      <c r="L7" s="50"/>
      <c r="M7" s="51"/>
    </row>
    <row r="8" spans="1:13" s="31" customFormat="1" ht="37.5">
      <c r="A8" s="66" t="s">
        <v>173</v>
      </c>
      <c r="B8" s="46" t="s">
        <v>174</v>
      </c>
      <c r="C8" s="70">
        <v>634.98</v>
      </c>
      <c r="D8" s="91">
        <v>0</v>
      </c>
      <c r="E8" s="91">
        <f>C8+D8</f>
        <v>634.98</v>
      </c>
      <c r="F8" s="70">
        <v>634.98</v>
      </c>
      <c r="H8" s="51"/>
      <c r="I8" s="48"/>
      <c r="J8" s="48"/>
      <c r="K8" s="52"/>
      <c r="L8" s="50"/>
      <c r="M8" s="51"/>
    </row>
    <row r="9" spans="1:13" s="31" customFormat="1" ht="75">
      <c r="A9" s="66" t="s">
        <v>35</v>
      </c>
      <c r="B9" s="46" t="s">
        <v>46</v>
      </c>
      <c r="C9" s="70">
        <v>2569.0100000000002</v>
      </c>
      <c r="D9" s="91">
        <v>0</v>
      </c>
      <c r="E9" s="91">
        <f>C9+D9</f>
        <v>2569.0100000000002</v>
      </c>
      <c r="F9" s="70">
        <v>2569.15</v>
      </c>
      <c r="H9" s="51"/>
      <c r="I9" s="48"/>
      <c r="J9" s="48"/>
      <c r="K9" s="49"/>
      <c r="L9" s="49"/>
      <c r="M9" s="51"/>
    </row>
    <row r="10" spans="1:13" s="31" customFormat="1" ht="18.75" hidden="1">
      <c r="A10" s="66" t="s">
        <v>212</v>
      </c>
      <c r="B10" s="46" t="s">
        <v>216</v>
      </c>
      <c r="C10" s="70">
        <v>0</v>
      </c>
      <c r="D10" s="91"/>
      <c r="E10" s="91">
        <f>C10+D10</f>
        <v>0</v>
      </c>
      <c r="F10" s="70">
        <v>0</v>
      </c>
      <c r="H10" s="51"/>
      <c r="I10" s="48"/>
      <c r="J10" s="48"/>
      <c r="K10" s="49"/>
      <c r="L10" s="49"/>
      <c r="M10" s="51"/>
    </row>
    <row r="11" spans="1:13" s="31" customFormat="1" ht="18.75">
      <c r="A11" s="87" t="s">
        <v>3</v>
      </c>
      <c r="B11" s="46" t="s">
        <v>164</v>
      </c>
      <c r="C11" s="70">
        <v>60</v>
      </c>
      <c r="D11" s="91">
        <v>0</v>
      </c>
      <c r="E11" s="91">
        <f>C11+D11</f>
        <v>60</v>
      </c>
      <c r="F11" s="70">
        <v>60</v>
      </c>
      <c r="H11" s="51"/>
      <c r="I11" s="48"/>
      <c r="J11" s="48"/>
      <c r="K11" s="49"/>
      <c r="L11" s="50"/>
      <c r="M11" s="51"/>
    </row>
    <row r="12" spans="1:13" s="31" customFormat="1" ht="37.5">
      <c r="A12" s="138" t="s">
        <v>84</v>
      </c>
      <c r="B12" s="115" t="s">
        <v>47</v>
      </c>
      <c r="C12" s="123">
        <v>65</v>
      </c>
      <c r="D12" s="123">
        <f>D13+D14+D15</f>
        <v>0</v>
      </c>
      <c r="E12" s="123">
        <f>E13+E14+E15</f>
        <v>65</v>
      </c>
      <c r="F12" s="123">
        <f>F13+F14+F15</f>
        <v>65</v>
      </c>
      <c r="H12" s="51"/>
      <c r="I12" s="48"/>
      <c r="J12" s="48"/>
      <c r="K12" s="49"/>
      <c r="L12" s="49"/>
      <c r="M12" s="51"/>
    </row>
    <row r="13" spans="1:13" s="31" customFormat="1" ht="56.25">
      <c r="A13" s="67" t="s">
        <v>183</v>
      </c>
      <c r="B13" s="46" t="s">
        <v>199</v>
      </c>
      <c r="C13" s="70">
        <v>40</v>
      </c>
      <c r="D13" s="91">
        <v>0</v>
      </c>
      <c r="E13" s="91">
        <f>C13+D13</f>
        <v>40</v>
      </c>
      <c r="F13" s="70">
        <v>40</v>
      </c>
      <c r="H13" s="51"/>
      <c r="I13" s="48"/>
      <c r="J13" s="48"/>
      <c r="K13" s="49"/>
      <c r="L13" s="49"/>
      <c r="M13" s="51"/>
    </row>
    <row r="14" spans="1:13" s="31" customFormat="1" ht="18.75">
      <c r="A14" s="101" t="s">
        <v>171</v>
      </c>
      <c r="B14" s="46" t="s">
        <v>175</v>
      </c>
      <c r="C14" s="70">
        <v>23</v>
      </c>
      <c r="D14" s="91">
        <v>0</v>
      </c>
      <c r="E14" s="91">
        <f>C14+D14</f>
        <v>23</v>
      </c>
      <c r="F14" s="70">
        <v>23</v>
      </c>
      <c r="H14" s="51"/>
      <c r="I14" s="48"/>
      <c r="J14" s="48"/>
      <c r="K14" s="49"/>
      <c r="L14" s="49"/>
      <c r="M14" s="51"/>
    </row>
    <row r="15" spans="1:13" s="31" customFormat="1" ht="37.5">
      <c r="A15" s="41" t="s">
        <v>111</v>
      </c>
      <c r="B15" s="46" t="s">
        <v>48</v>
      </c>
      <c r="C15" s="70">
        <v>2</v>
      </c>
      <c r="D15" s="91">
        <v>0</v>
      </c>
      <c r="E15" s="91">
        <f>C15+D15</f>
        <v>2</v>
      </c>
      <c r="F15" s="70">
        <v>2</v>
      </c>
      <c r="H15" s="51"/>
      <c r="I15" s="48"/>
      <c r="J15" s="53"/>
      <c r="K15" s="49"/>
      <c r="L15" s="49"/>
      <c r="M15" s="51"/>
    </row>
    <row r="16" spans="1:13" s="31" customFormat="1" ht="18.75">
      <c r="A16" s="139" t="s">
        <v>85</v>
      </c>
      <c r="B16" s="73" t="s">
        <v>49</v>
      </c>
      <c r="C16" s="75">
        <v>246.73</v>
      </c>
      <c r="D16" s="75">
        <f>D17</f>
        <v>0</v>
      </c>
      <c r="E16" s="75">
        <f>E17</f>
        <v>246.73</v>
      </c>
      <c r="F16" s="75">
        <f>F17</f>
        <v>246.73</v>
      </c>
      <c r="H16" s="51"/>
      <c r="I16" s="48"/>
      <c r="J16" s="48"/>
      <c r="K16" s="49"/>
      <c r="L16" s="50"/>
      <c r="M16" s="51"/>
    </row>
    <row r="17" spans="1:13" s="31" customFormat="1" ht="18.75">
      <c r="A17" s="67" t="s">
        <v>184</v>
      </c>
      <c r="B17" s="69" t="s">
        <v>200</v>
      </c>
      <c r="C17" s="70">
        <v>246.73</v>
      </c>
      <c r="D17" s="78">
        <v>0</v>
      </c>
      <c r="E17" s="78">
        <f>C17+D17</f>
        <v>246.73</v>
      </c>
      <c r="F17" s="70">
        <v>246.73</v>
      </c>
      <c r="H17" s="51"/>
      <c r="I17" s="48"/>
      <c r="J17" s="48"/>
      <c r="K17" s="49"/>
      <c r="L17" s="50"/>
      <c r="M17" s="51"/>
    </row>
    <row r="18" spans="1:13" s="31" customFormat="1" ht="18.75">
      <c r="A18" s="140" t="s">
        <v>87</v>
      </c>
      <c r="B18" s="73" t="s">
        <v>50</v>
      </c>
      <c r="C18" s="75">
        <v>1069.46</v>
      </c>
      <c r="D18" s="75">
        <f>D19+D20</f>
        <v>-325.58</v>
      </c>
      <c r="E18" s="75">
        <f>E19+E20</f>
        <v>743.88</v>
      </c>
      <c r="F18" s="75">
        <f>F19+F20</f>
        <v>741.96</v>
      </c>
      <c r="H18" s="51"/>
      <c r="I18" s="54"/>
      <c r="J18" s="48"/>
      <c r="K18" s="49"/>
      <c r="L18" s="50"/>
      <c r="M18" s="51"/>
    </row>
    <row r="19" spans="1:13" s="31" customFormat="1" ht="18.75">
      <c r="A19" s="67" t="s">
        <v>89</v>
      </c>
      <c r="B19" s="69" t="s">
        <v>51</v>
      </c>
      <c r="C19" s="70">
        <v>822.73</v>
      </c>
      <c r="D19" s="78">
        <v>-325.58</v>
      </c>
      <c r="E19" s="78">
        <f>C19+D19</f>
        <v>497.15000000000003</v>
      </c>
      <c r="F19" s="70">
        <v>495.23</v>
      </c>
      <c r="H19" s="51"/>
      <c r="I19" s="48"/>
      <c r="J19" s="53"/>
      <c r="K19" s="49"/>
      <c r="L19" s="49"/>
      <c r="M19" s="51"/>
    </row>
    <row r="20" spans="1:13" s="31" customFormat="1" ht="37.5">
      <c r="A20" s="67" t="s">
        <v>229</v>
      </c>
      <c r="B20" s="69" t="s">
        <v>230</v>
      </c>
      <c r="C20" s="70">
        <v>246.73</v>
      </c>
      <c r="D20" s="78">
        <v>0</v>
      </c>
      <c r="E20" s="78">
        <f>C20+D20</f>
        <v>246.73</v>
      </c>
      <c r="F20" s="70">
        <v>246.73</v>
      </c>
      <c r="H20" s="51"/>
      <c r="I20" s="48"/>
      <c r="J20" s="53"/>
      <c r="K20" s="49"/>
      <c r="L20" s="49"/>
      <c r="M20" s="51"/>
    </row>
    <row r="21" spans="1:13" s="31" customFormat="1" ht="18.75">
      <c r="A21" s="95" t="s">
        <v>7</v>
      </c>
      <c r="B21" s="73" t="s">
        <v>165</v>
      </c>
      <c r="C21" s="75">
        <v>425.34</v>
      </c>
      <c r="D21" s="75">
        <f>D22</f>
        <v>-100</v>
      </c>
      <c r="E21" s="75">
        <f>E22</f>
        <v>325.33999999999997</v>
      </c>
      <c r="F21" s="75">
        <f>F22</f>
        <v>342</v>
      </c>
      <c r="H21" s="51"/>
      <c r="I21" s="48"/>
      <c r="J21" s="53"/>
      <c r="K21" s="49"/>
      <c r="L21" s="49"/>
      <c r="M21" s="51"/>
    </row>
    <row r="22" spans="1:13" s="31" customFormat="1" ht="18.75">
      <c r="A22" s="66" t="s">
        <v>9</v>
      </c>
      <c r="B22" s="69" t="s">
        <v>166</v>
      </c>
      <c r="C22" s="70">
        <v>425.34</v>
      </c>
      <c r="D22" s="78">
        <v>-100</v>
      </c>
      <c r="E22" s="78">
        <f>C22+D22</f>
        <v>325.33999999999997</v>
      </c>
      <c r="F22" s="70">
        <v>342</v>
      </c>
      <c r="H22" s="51"/>
      <c r="I22" s="48"/>
      <c r="J22" s="53"/>
      <c r="K22" s="49"/>
      <c r="L22" s="49"/>
      <c r="M22" s="51"/>
    </row>
    <row r="23" spans="1:13" s="31" customFormat="1" ht="18.75">
      <c r="A23" s="140" t="s">
        <v>90</v>
      </c>
      <c r="B23" s="73" t="s">
        <v>52</v>
      </c>
      <c r="C23" s="75">
        <v>3870.85</v>
      </c>
      <c r="D23" s="75">
        <f>D24</f>
        <v>-1150</v>
      </c>
      <c r="E23" s="75">
        <f>E24</f>
        <v>2720.85</v>
      </c>
      <c r="F23" s="75">
        <f>F24</f>
        <v>2740.85</v>
      </c>
      <c r="H23" s="51"/>
      <c r="I23" s="48"/>
      <c r="J23" s="48"/>
      <c r="K23" s="49"/>
      <c r="L23" s="50"/>
      <c r="M23" s="51"/>
    </row>
    <row r="24" spans="1:13" s="31" customFormat="1" ht="18.75">
      <c r="A24" s="67" t="s">
        <v>92</v>
      </c>
      <c r="B24" s="69" t="s">
        <v>53</v>
      </c>
      <c r="C24" s="70">
        <v>3870.85</v>
      </c>
      <c r="D24" s="78">
        <v>-1150</v>
      </c>
      <c r="E24" s="78">
        <f>C24+D24</f>
        <v>2720.85</v>
      </c>
      <c r="F24" s="70">
        <v>2740.85</v>
      </c>
      <c r="H24" s="51"/>
      <c r="I24" s="53"/>
      <c r="J24" s="53"/>
      <c r="K24" s="49"/>
      <c r="L24" s="50"/>
      <c r="M24" s="51"/>
    </row>
    <row r="25" spans="1:13" s="31" customFormat="1" ht="18.75">
      <c r="A25" s="140" t="s">
        <v>93</v>
      </c>
      <c r="B25" s="73" t="s">
        <v>54</v>
      </c>
      <c r="C25" s="75">
        <v>246.73</v>
      </c>
      <c r="D25" s="75">
        <f>D26</f>
        <v>0</v>
      </c>
      <c r="E25" s="75">
        <f>E26</f>
        <v>246.73</v>
      </c>
      <c r="F25" s="75">
        <f>F26</f>
        <v>246.73</v>
      </c>
      <c r="H25" s="51"/>
      <c r="I25" s="53"/>
      <c r="J25" s="48"/>
      <c r="K25" s="49"/>
      <c r="L25" s="50"/>
      <c r="M25" s="51"/>
    </row>
    <row r="26" spans="1:13" s="31" customFormat="1" ht="18.75">
      <c r="A26" s="68" t="s">
        <v>55</v>
      </c>
      <c r="B26" s="69" t="s">
        <v>56</v>
      </c>
      <c r="C26" s="70">
        <v>246.73</v>
      </c>
      <c r="D26" s="78">
        <v>0</v>
      </c>
      <c r="E26" s="78">
        <f>C26+D26</f>
        <v>246.73</v>
      </c>
      <c r="F26" s="70">
        <v>246.73</v>
      </c>
      <c r="H26" s="51"/>
      <c r="I26" s="55"/>
      <c r="J26" s="56"/>
      <c r="K26" s="49"/>
      <c r="L26" s="50"/>
      <c r="M26" s="51"/>
    </row>
    <row r="27" spans="1:13" s="31" customFormat="1" ht="18.75" hidden="1">
      <c r="A27" s="140" t="s">
        <v>95</v>
      </c>
      <c r="B27" s="73" t="s">
        <v>114</v>
      </c>
      <c r="C27" s="141"/>
      <c r="D27" s="75"/>
      <c r="E27" s="75"/>
      <c r="F27" s="141">
        <v>0</v>
      </c>
      <c r="G27" s="71"/>
      <c r="H27" s="71"/>
      <c r="I27" s="55"/>
      <c r="J27" s="56"/>
      <c r="K27" s="49"/>
      <c r="L27" s="50"/>
      <c r="M27" s="51"/>
    </row>
    <row r="28" spans="1:13" s="31" customFormat="1" ht="18.75" hidden="1">
      <c r="A28" s="67" t="s">
        <v>96</v>
      </c>
      <c r="B28" s="69">
        <v>99</v>
      </c>
      <c r="C28" s="92"/>
      <c r="D28" s="78"/>
      <c r="E28" s="78"/>
      <c r="F28" s="92">
        <v>0</v>
      </c>
      <c r="G28" s="71"/>
      <c r="H28" s="71"/>
      <c r="I28" s="55"/>
      <c r="J28" s="56"/>
      <c r="K28" s="49"/>
      <c r="L28" s="50"/>
      <c r="M28" s="51"/>
    </row>
    <row r="29" spans="1:13" s="31" customFormat="1" ht="18.75">
      <c r="A29" s="140" t="s">
        <v>95</v>
      </c>
      <c r="B29" s="73" t="s">
        <v>218</v>
      </c>
      <c r="C29" s="75">
        <v>195.19</v>
      </c>
      <c r="D29" s="75">
        <f>D30</f>
        <v>0</v>
      </c>
      <c r="E29" s="75">
        <f>E30</f>
        <v>195.19</v>
      </c>
      <c r="F29" s="75">
        <f>F30</f>
        <v>402.5</v>
      </c>
      <c r="G29" s="71"/>
      <c r="H29" s="71"/>
      <c r="I29" s="55"/>
      <c r="J29" s="56"/>
      <c r="K29" s="49"/>
      <c r="L29" s="50"/>
      <c r="M29" s="51"/>
    </row>
    <row r="30" spans="1:13" s="31" customFormat="1" ht="18.75">
      <c r="A30" s="184" t="s">
        <v>96</v>
      </c>
      <c r="B30" s="185" t="s">
        <v>217</v>
      </c>
      <c r="C30" s="70">
        <v>195.19</v>
      </c>
      <c r="D30" s="220">
        <v>0</v>
      </c>
      <c r="E30" s="78">
        <f>C30+D30</f>
        <v>195.19</v>
      </c>
      <c r="F30" s="70">
        <v>402.5</v>
      </c>
      <c r="G30" s="71"/>
      <c r="H30" s="71"/>
      <c r="I30" s="55"/>
      <c r="J30" s="56"/>
      <c r="K30" s="49"/>
      <c r="L30" s="50"/>
      <c r="M30" s="51"/>
    </row>
    <row r="31" spans="1:13" s="31" customFormat="1" ht="18.75">
      <c r="A31" s="278" t="s">
        <v>97</v>
      </c>
      <c r="B31" s="279"/>
      <c r="C31" s="183">
        <v>9383.2900000000009</v>
      </c>
      <c r="D31" s="183">
        <f>D7+D12+D16+D18+D21+D23+D25+D29</f>
        <v>-1575.58</v>
      </c>
      <c r="E31" s="183">
        <f>E7+E12+E16+E18+E21+E23+E25+E29</f>
        <v>7807.71</v>
      </c>
      <c r="F31" s="183">
        <f>F7+F12+F16+F18+F21+F23+F25+F29</f>
        <v>8049.9</v>
      </c>
    </row>
    <row r="32" spans="1:13" s="31" customFormat="1" ht="18.75">
      <c r="A32" s="57"/>
      <c r="B32" s="93"/>
      <c r="C32" s="93"/>
      <c r="D32" s="93"/>
      <c r="E32" s="93"/>
      <c r="F32" s="94"/>
      <c r="G32" s="51"/>
    </row>
    <row r="33" spans="1:7" s="31" customFormat="1" ht="18.75">
      <c r="A33" s="57"/>
      <c r="B33" s="58"/>
      <c r="C33" s="58"/>
      <c r="D33" s="58"/>
      <c r="E33" s="58"/>
      <c r="F33" s="59"/>
      <c r="G33" s="51"/>
    </row>
    <row r="34" spans="1:7" s="31" customFormat="1" ht="18.75">
      <c r="A34" s="57"/>
      <c r="B34" s="58"/>
      <c r="C34" s="58"/>
      <c r="D34" s="58"/>
      <c r="E34" s="58"/>
      <c r="F34" s="59"/>
      <c r="G34" s="51"/>
    </row>
    <row r="35" spans="1:7" s="31" customFormat="1" ht="18.75">
      <c r="A35" s="57"/>
      <c r="B35" s="58"/>
      <c r="C35" s="58"/>
      <c r="D35" s="58"/>
      <c r="E35" s="58"/>
      <c r="F35" s="59"/>
      <c r="G35" s="51"/>
    </row>
    <row r="36" spans="1:7" s="31" customFormat="1" ht="18.75">
      <c r="A36" s="57"/>
      <c r="B36" s="58"/>
      <c r="C36" s="58"/>
      <c r="D36" s="58"/>
      <c r="E36" s="58"/>
      <c r="F36" s="59"/>
      <c r="G36" s="51"/>
    </row>
    <row r="37" spans="1:7" s="31" customFormat="1" ht="18.75">
      <c r="A37" s="57"/>
      <c r="B37" s="58"/>
      <c r="C37" s="58"/>
      <c r="D37" s="58"/>
      <c r="E37" s="58"/>
      <c r="F37" s="59"/>
      <c r="G37" s="51"/>
    </row>
    <row r="38" spans="1:7" s="31" customFormat="1" ht="18.75">
      <c r="A38" s="57"/>
      <c r="B38" s="58"/>
      <c r="C38" s="58"/>
      <c r="D38" s="58"/>
      <c r="E38" s="58"/>
      <c r="F38" s="59"/>
      <c r="G38" s="51"/>
    </row>
    <row r="39" spans="1:7" s="31" customFormat="1" ht="18.75">
      <c r="A39" s="57"/>
      <c r="B39" s="58"/>
      <c r="C39" s="58"/>
      <c r="D39" s="58"/>
      <c r="E39" s="58"/>
      <c r="F39" s="59"/>
      <c r="G39" s="51"/>
    </row>
    <row r="40" spans="1:7" s="31" customFormat="1" ht="18.75">
      <c r="A40" s="57"/>
      <c r="B40" s="58"/>
      <c r="C40" s="58"/>
      <c r="D40" s="58"/>
      <c r="E40" s="58"/>
      <c r="F40" s="59"/>
      <c r="G40" s="51"/>
    </row>
    <row r="41" spans="1:7" s="31" customFormat="1" ht="18.75">
      <c r="A41" s="57"/>
      <c r="B41" s="58"/>
      <c r="C41" s="58"/>
      <c r="D41" s="58"/>
      <c r="E41" s="58"/>
      <c r="F41" s="59"/>
      <c r="G41" s="51"/>
    </row>
    <row r="42" spans="1:7" s="31" customFormat="1" ht="18.75">
      <c r="A42" s="57"/>
      <c r="B42" s="58"/>
      <c r="C42" s="58"/>
      <c r="D42" s="58"/>
      <c r="E42" s="58"/>
      <c r="F42" s="59"/>
      <c r="G42" s="51"/>
    </row>
    <row r="43" spans="1:7" s="31" customFormat="1" ht="18.75">
      <c r="A43" s="57"/>
      <c r="B43" s="58"/>
      <c r="C43" s="58"/>
      <c r="D43" s="58"/>
      <c r="E43" s="58"/>
      <c r="F43" s="59"/>
      <c r="G43" s="51"/>
    </row>
    <row r="44" spans="1:7" s="31" customFormat="1" ht="18.75">
      <c r="A44" s="57"/>
      <c r="B44" s="58"/>
      <c r="C44" s="58"/>
      <c r="D44" s="58"/>
      <c r="E44" s="58"/>
      <c r="F44" s="59"/>
      <c r="G44" s="51"/>
    </row>
    <row r="45" spans="1:7" s="31" customFormat="1" ht="18.75">
      <c r="A45" s="57"/>
      <c r="B45" s="58"/>
      <c r="C45" s="58"/>
      <c r="D45" s="58"/>
      <c r="E45" s="58"/>
      <c r="F45" s="59"/>
      <c r="G45" s="51"/>
    </row>
    <row r="46" spans="1:7" s="31" customFormat="1" ht="18.75">
      <c r="A46" s="57"/>
      <c r="B46" s="58"/>
      <c r="C46" s="58"/>
      <c r="D46" s="58"/>
      <c r="E46" s="58"/>
      <c r="F46" s="59"/>
      <c r="G46" s="51"/>
    </row>
    <row r="47" spans="1:7" s="31" customFormat="1" ht="18.75">
      <c r="A47" s="57"/>
      <c r="B47" s="58"/>
      <c r="C47" s="58"/>
      <c r="D47" s="58"/>
      <c r="E47" s="58"/>
      <c r="F47" s="59"/>
      <c r="G47" s="51"/>
    </row>
    <row r="48" spans="1:7" s="31" customFormat="1" ht="18.75">
      <c r="A48" s="57"/>
      <c r="B48" s="58"/>
      <c r="C48" s="58"/>
      <c r="D48" s="58"/>
      <c r="E48" s="58"/>
      <c r="F48" s="59"/>
      <c r="G48" s="51"/>
    </row>
    <row r="49" spans="1:7" s="31" customFormat="1" ht="18.75">
      <c r="A49" s="57"/>
      <c r="B49" s="58"/>
      <c r="C49" s="58"/>
      <c r="D49" s="58"/>
      <c r="E49" s="58"/>
      <c r="F49" s="59"/>
      <c r="G49" s="51"/>
    </row>
    <row r="50" spans="1:7" s="31" customFormat="1" ht="18.75">
      <c r="A50" s="57"/>
      <c r="B50" s="58"/>
      <c r="C50" s="58"/>
      <c r="D50" s="58"/>
      <c r="E50" s="58"/>
      <c r="F50" s="59"/>
      <c r="G50" s="51"/>
    </row>
    <row r="51" spans="1:7" s="31" customFormat="1" ht="18.75">
      <c r="A51" s="57"/>
      <c r="B51" s="58"/>
      <c r="C51" s="58"/>
      <c r="D51" s="58"/>
      <c r="E51" s="58"/>
      <c r="F51" s="59"/>
      <c r="G51" s="51"/>
    </row>
    <row r="52" spans="1:7" s="31" customFormat="1" ht="18.75">
      <c r="A52" s="57"/>
      <c r="B52" s="58"/>
      <c r="C52" s="58"/>
      <c r="D52" s="58"/>
      <c r="E52" s="58"/>
      <c r="F52" s="59"/>
      <c r="G52" s="51"/>
    </row>
    <row r="53" spans="1:7" s="31" customFormat="1" ht="18.75">
      <c r="A53" s="57"/>
      <c r="B53" s="58"/>
      <c r="C53" s="58"/>
      <c r="D53" s="58"/>
      <c r="E53" s="58"/>
      <c r="F53" s="59"/>
      <c r="G53" s="51"/>
    </row>
    <row r="54" spans="1:7" s="31" customFormat="1" ht="18.75">
      <c r="A54" s="57"/>
      <c r="B54" s="58"/>
      <c r="C54" s="58"/>
      <c r="D54" s="58"/>
      <c r="E54" s="58"/>
      <c r="F54" s="59"/>
      <c r="G54" s="51"/>
    </row>
    <row r="55" spans="1:7" s="31" customFormat="1" ht="18.75">
      <c r="A55" s="57"/>
      <c r="B55" s="58"/>
      <c r="C55" s="58"/>
      <c r="D55" s="58"/>
      <c r="E55" s="58"/>
      <c r="F55" s="59"/>
      <c r="G55" s="51"/>
    </row>
    <row r="56" spans="1:7" s="31" customFormat="1" ht="18.75">
      <c r="A56" s="57"/>
      <c r="B56" s="58"/>
      <c r="C56" s="58"/>
      <c r="D56" s="58"/>
      <c r="E56" s="58"/>
      <c r="F56" s="59"/>
      <c r="G56" s="51"/>
    </row>
    <row r="57" spans="1:7" s="31" customFormat="1" ht="18.75">
      <c r="A57" s="57"/>
      <c r="B57" s="58"/>
      <c r="C57" s="58"/>
      <c r="D57" s="58"/>
      <c r="E57" s="58"/>
      <c r="F57" s="59"/>
      <c r="G57" s="51"/>
    </row>
    <row r="58" spans="1:7" s="31" customFormat="1" ht="18.75">
      <c r="A58" s="57"/>
      <c r="B58" s="58"/>
      <c r="C58" s="58"/>
      <c r="D58" s="58"/>
      <c r="E58" s="58"/>
      <c r="F58" s="59"/>
      <c r="G58" s="51"/>
    </row>
    <row r="59" spans="1:7" s="31" customFormat="1" ht="18.75">
      <c r="A59" s="57"/>
      <c r="B59" s="58"/>
      <c r="C59" s="58"/>
      <c r="D59" s="58"/>
      <c r="E59" s="58"/>
      <c r="F59" s="59"/>
      <c r="G59" s="51"/>
    </row>
    <row r="60" spans="1:7" s="31" customFormat="1" ht="18.75">
      <c r="A60" s="57"/>
      <c r="B60" s="58"/>
      <c r="C60" s="58"/>
      <c r="D60" s="58"/>
      <c r="E60" s="58"/>
      <c r="F60" s="59"/>
      <c r="G60" s="51"/>
    </row>
    <row r="61" spans="1:7" s="31" customFormat="1" ht="18.75">
      <c r="A61" s="57"/>
      <c r="B61" s="58"/>
      <c r="C61" s="58"/>
      <c r="D61" s="58"/>
      <c r="E61" s="58"/>
      <c r="F61" s="59"/>
      <c r="G61" s="51"/>
    </row>
    <row r="62" spans="1:7" s="31" customFormat="1" ht="18.75">
      <c r="A62" s="57"/>
      <c r="B62" s="58"/>
      <c r="C62" s="58"/>
      <c r="D62" s="58"/>
      <c r="E62" s="58"/>
      <c r="F62" s="59"/>
      <c r="G62" s="51"/>
    </row>
    <row r="63" spans="1:7" s="31" customFormat="1" ht="18.75">
      <c r="A63" s="57"/>
      <c r="B63" s="58"/>
      <c r="C63" s="58"/>
      <c r="D63" s="58"/>
      <c r="E63" s="58"/>
      <c r="F63" s="59"/>
      <c r="G63" s="51"/>
    </row>
    <row r="64" spans="1:7" s="31" customFormat="1" ht="18.75">
      <c r="A64" s="57"/>
      <c r="B64" s="58"/>
      <c r="C64" s="58"/>
      <c r="D64" s="58"/>
      <c r="E64" s="58"/>
      <c r="F64" s="59"/>
      <c r="G64" s="51"/>
    </row>
    <row r="65" spans="1:7" s="31" customFormat="1" ht="18.75">
      <c r="A65" s="57"/>
      <c r="B65" s="58"/>
      <c r="C65" s="58"/>
      <c r="D65" s="58"/>
      <c r="E65" s="58"/>
      <c r="F65" s="59"/>
      <c r="G65" s="51"/>
    </row>
    <row r="66" spans="1:7" s="31" customFormat="1" ht="18.75">
      <c r="A66" s="57"/>
      <c r="B66" s="58"/>
      <c r="C66" s="58"/>
      <c r="D66" s="58"/>
      <c r="E66" s="58"/>
      <c r="F66" s="59"/>
      <c r="G66" s="51"/>
    </row>
    <row r="67" spans="1:7" s="31" customFormat="1" ht="18.75">
      <c r="A67" s="57"/>
      <c r="B67" s="58"/>
      <c r="C67" s="58"/>
      <c r="D67" s="58"/>
      <c r="E67" s="58"/>
      <c r="F67" s="59"/>
      <c r="G67" s="51"/>
    </row>
    <row r="68" spans="1:7" s="31" customFormat="1" ht="18.75">
      <c r="A68" s="57"/>
      <c r="B68" s="58"/>
      <c r="C68" s="58"/>
      <c r="D68" s="58"/>
      <c r="E68" s="58"/>
      <c r="F68" s="59"/>
      <c r="G68" s="51"/>
    </row>
    <row r="69" spans="1:7" s="31" customFormat="1" ht="18.75">
      <c r="A69" s="60"/>
      <c r="B69" s="61"/>
      <c r="C69" s="61"/>
      <c r="D69" s="61"/>
      <c r="E69" s="61"/>
      <c r="F69" s="59"/>
      <c r="G69" s="51"/>
    </row>
    <row r="70" spans="1:7" s="31" customFormat="1" ht="18.75">
      <c r="A70" s="62"/>
      <c r="B70" s="61"/>
      <c r="C70" s="61"/>
      <c r="D70" s="61"/>
      <c r="E70" s="61"/>
      <c r="F70" s="59"/>
      <c r="G70" s="51"/>
    </row>
    <row r="71" spans="1:7" s="31" customFormat="1" ht="18.75">
      <c r="A71" s="62"/>
      <c r="B71" s="61"/>
      <c r="C71" s="61"/>
      <c r="D71" s="61"/>
      <c r="E71" s="61"/>
      <c r="F71" s="59"/>
      <c r="G71" s="51"/>
    </row>
    <row r="72" spans="1:7" s="31" customFormat="1" ht="18.75">
      <c r="A72" s="62"/>
      <c r="B72" s="61"/>
      <c r="C72" s="61"/>
      <c r="D72" s="61"/>
      <c r="E72" s="61"/>
      <c r="F72" s="59"/>
      <c r="G72" s="51"/>
    </row>
    <row r="73" spans="1:7" s="31" customFormat="1" ht="18.75">
      <c r="A73" s="62"/>
      <c r="B73" s="61"/>
      <c r="C73" s="61"/>
      <c r="D73" s="61"/>
      <c r="E73" s="61"/>
      <c r="F73" s="59"/>
      <c r="G73" s="51"/>
    </row>
    <row r="74" spans="1:7" s="31" customFormat="1" ht="18.75">
      <c r="A74" s="62"/>
      <c r="B74" s="61"/>
      <c r="C74" s="61"/>
      <c r="D74" s="61"/>
      <c r="E74" s="61"/>
      <c r="F74" s="59"/>
      <c r="G74" s="51"/>
    </row>
    <row r="75" spans="1:7" s="31" customFormat="1" ht="18.75">
      <c r="A75" s="62"/>
      <c r="B75" s="61"/>
      <c r="C75" s="61"/>
      <c r="D75" s="61"/>
      <c r="E75" s="61"/>
      <c r="F75" s="59"/>
      <c r="G75" s="51"/>
    </row>
    <row r="76" spans="1:7" s="31" customFormat="1" ht="18.75">
      <c r="A76" s="62"/>
      <c r="B76" s="61"/>
      <c r="C76" s="61"/>
      <c r="D76" s="61"/>
      <c r="E76" s="61"/>
      <c r="F76" s="59"/>
      <c r="G76" s="51"/>
    </row>
    <row r="77" spans="1:7" s="31" customFormat="1" ht="18.75">
      <c r="A77" s="62"/>
      <c r="B77" s="61"/>
      <c r="C77" s="61"/>
      <c r="D77" s="61"/>
      <c r="E77" s="61"/>
      <c r="F77" s="59"/>
      <c r="G77" s="51"/>
    </row>
    <row r="78" spans="1:7" s="31" customFormat="1" ht="18.75">
      <c r="A78" s="62"/>
      <c r="B78" s="61"/>
      <c r="C78" s="61"/>
      <c r="D78" s="61"/>
      <c r="E78" s="61"/>
      <c r="F78" s="59"/>
      <c r="G78" s="51"/>
    </row>
    <row r="79" spans="1:7" s="31" customFormat="1" ht="18.75">
      <c r="A79" s="62"/>
      <c r="B79" s="61"/>
      <c r="C79" s="61"/>
      <c r="D79" s="61"/>
      <c r="E79" s="61"/>
      <c r="F79" s="59"/>
      <c r="G79" s="51"/>
    </row>
    <row r="80" spans="1:7" s="31" customFormat="1" ht="18.75">
      <c r="A80" s="62"/>
      <c r="B80" s="61"/>
      <c r="C80" s="61"/>
      <c r="D80" s="61"/>
      <c r="E80" s="61"/>
      <c r="F80" s="59"/>
      <c r="G80" s="51"/>
    </row>
    <row r="81" spans="1:7" s="31" customFormat="1" ht="18.75">
      <c r="A81" s="62"/>
      <c r="B81" s="61"/>
      <c r="C81" s="61"/>
      <c r="D81" s="61"/>
      <c r="E81" s="61"/>
      <c r="F81" s="59"/>
      <c r="G81" s="51"/>
    </row>
    <row r="82" spans="1:7" s="31" customFormat="1" ht="18.75">
      <c r="A82" s="62"/>
      <c r="B82" s="61"/>
      <c r="C82" s="61"/>
      <c r="D82" s="61"/>
      <c r="E82" s="61"/>
      <c r="F82" s="59"/>
      <c r="G82" s="51"/>
    </row>
    <row r="83" spans="1:7" s="31" customFormat="1" ht="18.75">
      <c r="A83" s="62"/>
      <c r="B83" s="61"/>
      <c r="C83" s="61"/>
      <c r="D83" s="61"/>
      <c r="E83" s="61"/>
      <c r="F83" s="59"/>
      <c r="G83" s="51"/>
    </row>
    <row r="84" spans="1:7" s="31" customFormat="1" ht="18.75">
      <c r="A84" s="62"/>
      <c r="B84" s="61"/>
      <c r="C84" s="61"/>
      <c r="D84" s="61"/>
      <c r="E84" s="61"/>
      <c r="F84" s="59"/>
      <c r="G84" s="51"/>
    </row>
    <row r="85" spans="1:7" s="31" customFormat="1" ht="18.75">
      <c r="A85" s="62"/>
      <c r="B85" s="61"/>
      <c r="C85" s="61"/>
      <c r="D85" s="61"/>
      <c r="E85" s="61"/>
      <c r="F85" s="59"/>
      <c r="G85" s="51"/>
    </row>
    <row r="86" spans="1:7" s="31" customFormat="1" ht="18.75">
      <c r="A86" s="62"/>
      <c r="B86" s="61"/>
      <c r="C86" s="61"/>
      <c r="D86" s="61"/>
      <c r="E86" s="61"/>
      <c r="F86" s="59"/>
      <c r="G86" s="51"/>
    </row>
    <row r="87" spans="1:7" s="31" customFormat="1" ht="18.75">
      <c r="A87" s="62"/>
      <c r="B87" s="61"/>
      <c r="C87" s="61"/>
      <c r="D87" s="61"/>
      <c r="E87" s="61"/>
      <c r="F87" s="59"/>
      <c r="G87" s="51"/>
    </row>
    <row r="88" spans="1:7" s="31" customFormat="1" ht="18.75">
      <c r="A88" s="62"/>
      <c r="B88" s="61"/>
      <c r="C88" s="61"/>
      <c r="D88" s="61"/>
      <c r="E88" s="61"/>
      <c r="F88" s="59"/>
      <c r="G88" s="51"/>
    </row>
    <row r="89" spans="1:7" s="31" customFormat="1" ht="18.75">
      <c r="A89" s="62"/>
      <c r="B89" s="61"/>
      <c r="C89" s="61"/>
      <c r="D89" s="61"/>
      <c r="E89" s="61"/>
      <c r="F89" s="59"/>
      <c r="G89" s="51"/>
    </row>
    <row r="90" spans="1:7" s="31" customFormat="1" ht="18.75">
      <c r="A90" s="62"/>
      <c r="B90" s="61"/>
      <c r="C90" s="61"/>
      <c r="D90" s="61"/>
      <c r="E90" s="61"/>
      <c r="F90" s="59"/>
      <c r="G90" s="51"/>
    </row>
    <row r="91" spans="1:7" s="31" customFormat="1" ht="18.75">
      <c r="A91" s="62"/>
      <c r="B91" s="61"/>
      <c r="C91" s="61"/>
      <c r="D91" s="61"/>
      <c r="E91" s="61"/>
      <c r="F91" s="59"/>
      <c r="G91" s="51"/>
    </row>
    <row r="92" spans="1:7" s="31" customFormat="1" ht="18.75">
      <c r="A92" s="62"/>
      <c r="B92" s="61"/>
      <c r="C92" s="61"/>
      <c r="D92" s="61"/>
      <c r="E92" s="61"/>
      <c r="F92" s="59"/>
      <c r="G92" s="51"/>
    </row>
    <row r="93" spans="1:7" s="31" customFormat="1" ht="18.75">
      <c r="A93" s="62"/>
      <c r="B93" s="61"/>
      <c r="C93" s="61"/>
      <c r="D93" s="61"/>
      <c r="E93" s="61"/>
      <c r="F93" s="59"/>
      <c r="G93" s="51"/>
    </row>
    <row r="94" spans="1:7" s="31" customFormat="1" ht="18.75">
      <c r="A94" s="62"/>
      <c r="B94" s="61"/>
      <c r="C94" s="61"/>
      <c r="D94" s="61"/>
      <c r="E94" s="61"/>
      <c r="F94" s="59"/>
      <c r="G94" s="51"/>
    </row>
    <row r="95" spans="1:7" s="31" customFormat="1" ht="18.75">
      <c r="A95" s="62"/>
      <c r="B95" s="61"/>
      <c r="C95" s="61"/>
      <c r="D95" s="61"/>
      <c r="E95" s="61"/>
      <c r="F95" s="59"/>
      <c r="G95" s="51"/>
    </row>
    <row r="96" spans="1:7" s="31" customFormat="1" ht="18.75">
      <c r="A96" s="62"/>
      <c r="B96" s="61"/>
      <c r="C96" s="61"/>
      <c r="D96" s="61"/>
      <c r="E96" s="61"/>
      <c r="F96" s="59"/>
      <c r="G96" s="51"/>
    </row>
    <row r="97" spans="1:7" s="31" customFormat="1" ht="18.75">
      <c r="A97" s="62"/>
      <c r="B97" s="61"/>
      <c r="C97" s="61"/>
      <c r="D97" s="61"/>
      <c r="E97" s="61"/>
      <c r="F97" s="59"/>
      <c r="G97" s="51"/>
    </row>
    <row r="98" spans="1:7" s="31" customFormat="1" ht="18.75">
      <c r="A98" s="62"/>
      <c r="B98" s="61"/>
      <c r="C98" s="61"/>
      <c r="D98" s="61"/>
      <c r="E98" s="61"/>
      <c r="F98" s="59"/>
      <c r="G98" s="51"/>
    </row>
    <row r="99" spans="1:7">
      <c r="A99" s="54"/>
      <c r="B99" s="63"/>
      <c r="C99" s="63"/>
      <c r="D99" s="63"/>
      <c r="E99" s="63"/>
      <c r="F99" s="64"/>
      <c r="G99" s="65"/>
    </row>
    <row r="100" spans="1:7">
      <c r="A100" s="54"/>
      <c r="B100" s="63"/>
      <c r="C100" s="63"/>
      <c r="D100" s="63"/>
      <c r="E100" s="63"/>
      <c r="F100" s="64"/>
      <c r="G100" s="65"/>
    </row>
    <row r="101" spans="1:7">
      <c r="A101" s="54"/>
      <c r="B101" s="63"/>
      <c r="C101" s="63"/>
      <c r="D101" s="63"/>
      <c r="E101" s="63"/>
      <c r="F101" s="64"/>
      <c r="G101" s="65"/>
    </row>
    <row r="102" spans="1:7">
      <c r="A102" s="54"/>
      <c r="B102" s="63"/>
      <c r="C102" s="63"/>
      <c r="D102" s="63"/>
      <c r="E102" s="63"/>
      <c r="F102" s="64"/>
      <c r="G102" s="65"/>
    </row>
    <row r="103" spans="1:7">
      <c r="A103" s="54"/>
      <c r="B103" s="63"/>
      <c r="C103" s="63"/>
      <c r="D103" s="63"/>
      <c r="E103" s="63"/>
      <c r="F103" s="64"/>
      <c r="G103" s="65"/>
    </row>
    <row r="104" spans="1:7">
      <c r="A104" s="54"/>
      <c r="B104" s="63"/>
      <c r="C104" s="63"/>
      <c r="D104" s="63"/>
      <c r="E104" s="63"/>
      <c r="F104" s="64"/>
      <c r="G104" s="65"/>
    </row>
    <row r="105" spans="1:7">
      <c r="A105" s="54"/>
      <c r="B105" s="63"/>
      <c r="C105" s="63"/>
      <c r="D105" s="63"/>
      <c r="E105" s="63"/>
      <c r="F105" s="64"/>
      <c r="G105" s="65"/>
    </row>
    <row r="106" spans="1:7">
      <c r="A106" s="54"/>
      <c r="B106" s="63"/>
      <c r="C106" s="63"/>
      <c r="D106" s="63"/>
      <c r="E106" s="63"/>
      <c r="F106" s="64"/>
      <c r="G106" s="65"/>
    </row>
    <row r="107" spans="1:7">
      <c r="A107" s="54"/>
      <c r="B107" s="63"/>
      <c r="C107" s="63"/>
      <c r="D107" s="63"/>
      <c r="E107" s="63"/>
      <c r="F107" s="64"/>
      <c r="G107" s="65"/>
    </row>
    <row r="108" spans="1:7">
      <c r="A108" s="54"/>
      <c r="B108" s="63"/>
      <c r="C108" s="63"/>
      <c r="D108" s="63"/>
      <c r="E108" s="63"/>
      <c r="F108" s="64"/>
      <c r="G108" s="65"/>
    </row>
    <row r="109" spans="1:7">
      <c r="A109" s="54"/>
      <c r="B109" s="63"/>
      <c r="C109" s="63"/>
      <c r="D109" s="63"/>
      <c r="E109" s="63"/>
      <c r="F109" s="64"/>
      <c r="G109" s="65"/>
    </row>
    <row r="110" spans="1:7">
      <c r="A110" s="54"/>
      <c r="B110" s="63"/>
      <c r="C110" s="63"/>
      <c r="D110" s="63"/>
      <c r="E110" s="63"/>
      <c r="F110" s="64"/>
      <c r="G110" s="65"/>
    </row>
    <row r="111" spans="1:7">
      <c r="A111" s="54"/>
      <c r="B111" s="63"/>
      <c r="C111" s="63"/>
      <c r="D111" s="63"/>
      <c r="E111" s="63"/>
      <c r="F111" s="64"/>
      <c r="G111" s="65"/>
    </row>
    <row r="112" spans="1:7">
      <c r="A112" s="54"/>
      <c r="B112" s="63"/>
      <c r="C112" s="63"/>
      <c r="D112" s="63"/>
      <c r="E112" s="63"/>
      <c r="F112" s="64"/>
      <c r="G112" s="65"/>
    </row>
    <row r="113" spans="1:7">
      <c r="A113" s="54"/>
      <c r="B113" s="63"/>
      <c r="C113" s="63"/>
      <c r="D113" s="63"/>
      <c r="E113" s="63"/>
      <c r="F113" s="64"/>
      <c r="G113" s="65"/>
    </row>
    <row r="114" spans="1:7">
      <c r="A114" s="54"/>
      <c r="B114" s="63"/>
      <c r="C114" s="63"/>
      <c r="D114" s="63"/>
      <c r="E114" s="63"/>
      <c r="F114" s="64"/>
      <c r="G114" s="65"/>
    </row>
    <row r="115" spans="1:7">
      <c r="A115" s="54"/>
      <c r="B115" s="63"/>
      <c r="C115" s="63"/>
      <c r="D115" s="63"/>
      <c r="E115" s="63"/>
      <c r="F115" s="64"/>
      <c r="G115" s="65"/>
    </row>
    <row r="116" spans="1:7">
      <c r="A116" s="54"/>
      <c r="B116" s="63"/>
      <c r="C116" s="63"/>
      <c r="D116" s="63"/>
      <c r="E116" s="63"/>
      <c r="F116" s="64"/>
      <c r="G116" s="65"/>
    </row>
    <row r="117" spans="1:7">
      <c r="A117" s="54"/>
      <c r="B117" s="63"/>
      <c r="C117" s="63"/>
      <c r="D117" s="63"/>
      <c r="E117" s="63"/>
      <c r="F117" s="64"/>
      <c r="G117" s="65"/>
    </row>
    <row r="118" spans="1:7">
      <c r="B118" s="28"/>
      <c r="C118" s="28"/>
      <c r="D118" s="28"/>
      <c r="E118" s="28"/>
    </row>
    <row r="119" spans="1:7">
      <c r="B119" s="28"/>
      <c r="C119" s="28"/>
      <c r="D119" s="28"/>
      <c r="E119" s="28"/>
    </row>
    <row r="120" spans="1:7">
      <c r="B120" s="28"/>
      <c r="C120" s="28"/>
      <c r="D120" s="28"/>
      <c r="E120" s="28"/>
    </row>
    <row r="121" spans="1:7">
      <c r="B121" s="28"/>
      <c r="C121" s="28"/>
      <c r="D121" s="28"/>
      <c r="E121" s="28"/>
    </row>
  </sheetData>
  <mergeCells count="3">
    <mergeCell ref="B1:F1"/>
    <mergeCell ref="A3:F3"/>
    <mergeCell ref="A31:B31"/>
  </mergeCells>
  <phoneticPr fontId="4" type="noConversion"/>
  <pageMargins left="0.75" right="0.75" top="1" bottom="1" header="0.5" footer="0.5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10"/>
  </sheetPr>
  <dimension ref="A1:G71"/>
  <sheetViews>
    <sheetView view="pageBreakPreview" topLeftCell="A36" zoomScale="75" zoomScaleNormal="75" workbookViewId="0">
      <selection activeCell="A51" sqref="A51"/>
    </sheetView>
  </sheetViews>
  <sheetFormatPr defaultRowHeight="12.75"/>
  <cols>
    <col min="1" max="1" width="92.85546875" style="179" customWidth="1"/>
    <col min="2" max="2" width="24.28515625" style="180" customWidth="1"/>
    <col min="3" max="3" width="17.140625" style="180" customWidth="1"/>
    <col min="4" max="4" width="16" style="180" customWidth="1"/>
    <col min="5" max="5" width="19" style="180" customWidth="1"/>
    <col min="6" max="6" width="24.28515625" style="180" customWidth="1"/>
    <col min="7" max="16384" width="9.140625" style="173"/>
  </cols>
  <sheetData>
    <row r="1" spans="1:6" ht="84" customHeight="1">
      <c r="A1" s="171"/>
      <c r="B1" s="172"/>
      <c r="C1" s="280" t="s">
        <v>350</v>
      </c>
      <c r="D1" s="280"/>
      <c r="E1" s="280"/>
      <c r="F1" s="280"/>
    </row>
    <row r="2" spans="1:6" ht="21.75" customHeight="1">
      <c r="A2" s="171"/>
      <c r="B2" s="172"/>
      <c r="C2" s="174"/>
      <c r="D2" s="174"/>
      <c r="E2" s="174"/>
      <c r="F2" s="174"/>
    </row>
    <row r="3" spans="1:6" s="2" customFormat="1" ht="57" customHeight="1">
      <c r="A3" s="286" t="s">
        <v>270</v>
      </c>
      <c r="B3" s="286"/>
      <c r="C3" s="286"/>
      <c r="D3" s="286"/>
      <c r="E3" s="286"/>
      <c r="F3" s="286"/>
    </row>
    <row r="4" spans="1:6" s="26" customFormat="1" ht="18.75">
      <c r="A4" s="135"/>
      <c r="B4" s="136"/>
      <c r="C4" s="281" t="s">
        <v>37</v>
      </c>
      <c r="D4" s="281"/>
      <c r="E4" s="281"/>
      <c r="F4" s="281"/>
    </row>
    <row r="5" spans="1:6" s="26" customFormat="1" ht="18.75" customHeight="1">
      <c r="A5" s="283" t="s">
        <v>39</v>
      </c>
      <c r="B5" s="285" t="s">
        <v>210</v>
      </c>
      <c r="C5" s="285"/>
      <c r="D5" s="292" t="s">
        <v>232</v>
      </c>
      <c r="E5" s="290" t="s">
        <v>222</v>
      </c>
      <c r="F5" s="284" t="s">
        <v>283</v>
      </c>
    </row>
    <row r="6" spans="1:6" s="144" customFormat="1" ht="55.5" customHeight="1">
      <c r="A6" s="283"/>
      <c r="B6" s="46" t="s">
        <v>63</v>
      </c>
      <c r="C6" s="46" t="s">
        <v>64</v>
      </c>
      <c r="D6" s="293"/>
      <c r="E6" s="291"/>
      <c r="F6" s="284"/>
    </row>
    <row r="7" spans="1:6" s="145" customFormat="1" ht="17.25" customHeight="1">
      <c r="A7" s="45">
        <v>1</v>
      </c>
      <c r="B7" s="44" t="s">
        <v>219</v>
      </c>
      <c r="C7" s="44" t="s">
        <v>40</v>
      </c>
      <c r="D7" s="44"/>
      <c r="E7" s="44"/>
      <c r="F7" s="44" t="s">
        <v>41</v>
      </c>
    </row>
    <row r="8" spans="1:6" s="145" customFormat="1" ht="43.5" hidden="1" customHeight="1">
      <c r="A8" s="186" t="s">
        <v>169</v>
      </c>
      <c r="B8" s="169" t="s">
        <v>188</v>
      </c>
      <c r="C8" s="169"/>
      <c r="D8" s="170">
        <f>D9+D22+D40+D51</f>
        <v>8309.39</v>
      </c>
      <c r="E8" s="170">
        <f>E9+E22+E40+E51</f>
        <v>449.00000000000006</v>
      </c>
      <c r="F8" s="170">
        <f>F9+F22+F40+F51</f>
        <v>8758.39</v>
      </c>
    </row>
    <row r="9" spans="1:6" s="145" customFormat="1" ht="45" customHeight="1">
      <c r="A9" s="124" t="s">
        <v>286</v>
      </c>
      <c r="B9" s="115" t="s">
        <v>239</v>
      </c>
      <c r="C9" s="115"/>
      <c r="D9" s="123">
        <v>2564.0100000000002</v>
      </c>
      <c r="E9" s="123">
        <f>E10</f>
        <v>7.9700000000000273</v>
      </c>
      <c r="F9" s="123">
        <f>F10</f>
        <v>2571.9799999999996</v>
      </c>
    </row>
    <row r="10" spans="1:6" s="239" customFormat="1" ht="45" customHeight="1">
      <c r="A10" s="116" t="s">
        <v>240</v>
      </c>
      <c r="B10" s="46" t="s">
        <v>201</v>
      </c>
      <c r="C10" s="46"/>
      <c r="D10" s="123">
        <v>2564.0100000000002</v>
      </c>
      <c r="E10" s="91">
        <f>E11+E12+E13+E19</f>
        <v>7.9700000000000273</v>
      </c>
      <c r="F10" s="91">
        <f>F11+F12+F13+F19</f>
        <v>2571.9799999999996</v>
      </c>
    </row>
    <row r="11" spans="1:6" s="145" customFormat="1" ht="27.75" customHeight="1">
      <c r="A11" s="188" t="s">
        <v>206</v>
      </c>
      <c r="B11" s="46" t="s">
        <v>202</v>
      </c>
      <c r="C11" s="46" t="s">
        <v>99</v>
      </c>
      <c r="D11" s="91">
        <v>1745.54</v>
      </c>
      <c r="E11" s="91">
        <v>-248.47</v>
      </c>
      <c r="F11" s="91">
        <f>D11+E11</f>
        <v>1497.07</v>
      </c>
    </row>
    <row r="12" spans="1:6" s="145" customFormat="1" ht="72" customHeight="1">
      <c r="A12" s="87" t="s">
        <v>208</v>
      </c>
      <c r="B12" s="46" t="s">
        <v>202</v>
      </c>
      <c r="C12" s="46" t="s">
        <v>207</v>
      </c>
      <c r="D12" s="91">
        <v>527.15</v>
      </c>
      <c r="E12" s="91">
        <v>-75.040000000000006</v>
      </c>
      <c r="F12" s="91">
        <f t="shared" ref="F12:F20" si="0">D12+E12</f>
        <v>452.10999999999996</v>
      </c>
    </row>
    <row r="13" spans="1:6" s="145" customFormat="1" ht="26.25" customHeight="1">
      <c r="A13" s="87" t="s">
        <v>241</v>
      </c>
      <c r="B13" s="46" t="s">
        <v>203</v>
      </c>
      <c r="C13" s="46"/>
      <c r="D13" s="91">
        <v>291.32</v>
      </c>
      <c r="E13" s="91">
        <f>E14+E15+E16+E17+E18</f>
        <v>7.9700000000000006</v>
      </c>
      <c r="F13" s="91">
        <f>F14+F15+F16+F17+F18</f>
        <v>299.29000000000002</v>
      </c>
    </row>
    <row r="14" spans="1:6" s="145" customFormat="1" ht="30" customHeight="1">
      <c r="A14" s="87" t="s">
        <v>100</v>
      </c>
      <c r="B14" s="46" t="s">
        <v>203</v>
      </c>
      <c r="C14" s="46" t="s">
        <v>101</v>
      </c>
      <c r="D14" s="91">
        <v>2</v>
      </c>
      <c r="E14" s="91">
        <v>0</v>
      </c>
      <c r="F14" s="91">
        <f t="shared" si="0"/>
        <v>2</v>
      </c>
    </row>
    <row r="15" spans="1:6" s="145" customFormat="1" ht="45.75" customHeight="1">
      <c r="A15" s="87" t="s">
        <v>2</v>
      </c>
      <c r="B15" s="46" t="s">
        <v>203</v>
      </c>
      <c r="C15" s="46" t="s">
        <v>106</v>
      </c>
      <c r="D15" s="91">
        <v>279.72000000000003</v>
      </c>
      <c r="E15" s="91">
        <v>-2</v>
      </c>
      <c r="F15" s="91">
        <f t="shared" si="0"/>
        <v>277.72000000000003</v>
      </c>
    </row>
    <row r="16" spans="1:6" s="145" customFormat="1" ht="30.75" customHeight="1">
      <c r="A16" s="87" t="s">
        <v>102</v>
      </c>
      <c r="B16" s="46" t="s">
        <v>203</v>
      </c>
      <c r="C16" s="46">
        <v>851</v>
      </c>
      <c r="D16" s="91">
        <v>3.8</v>
      </c>
      <c r="E16" s="91">
        <v>0</v>
      </c>
      <c r="F16" s="91">
        <f t="shared" si="0"/>
        <v>3.8</v>
      </c>
    </row>
    <row r="17" spans="1:6" s="145" customFormat="1" ht="30" customHeight="1">
      <c r="A17" s="87" t="s">
        <v>103</v>
      </c>
      <c r="B17" s="46" t="s">
        <v>203</v>
      </c>
      <c r="C17" s="46">
        <v>852</v>
      </c>
      <c r="D17" s="91">
        <v>0</v>
      </c>
      <c r="E17" s="91">
        <v>0</v>
      </c>
      <c r="F17" s="91">
        <f t="shared" si="0"/>
        <v>0</v>
      </c>
    </row>
    <row r="18" spans="1:6" s="145" customFormat="1" ht="30" customHeight="1">
      <c r="A18" s="87" t="s">
        <v>227</v>
      </c>
      <c r="B18" s="121" t="s">
        <v>203</v>
      </c>
      <c r="C18" s="46" t="s">
        <v>228</v>
      </c>
      <c r="D18" s="91">
        <v>5.8</v>
      </c>
      <c r="E18" s="223">
        <v>9.9700000000000006</v>
      </c>
      <c r="F18" s="223">
        <f t="shared" si="0"/>
        <v>15.77</v>
      </c>
    </row>
    <row r="19" spans="1:6" s="145" customFormat="1" ht="30" customHeight="1">
      <c r="A19" s="87" t="s">
        <v>336</v>
      </c>
      <c r="B19" s="121" t="s">
        <v>337</v>
      </c>
      <c r="C19" s="46"/>
      <c r="D19" s="91">
        <f>D20+D21</f>
        <v>0</v>
      </c>
      <c r="E19" s="91">
        <f>E20+E21</f>
        <v>323.51</v>
      </c>
      <c r="F19" s="91">
        <f>F20+F21</f>
        <v>323.51</v>
      </c>
    </row>
    <row r="20" spans="1:6" s="145" customFormat="1" ht="30" customHeight="1">
      <c r="A20" s="188" t="s">
        <v>206</v>
      </c>
      <c r="B20" s="121" t="s">
        <v>337</v>
      </c>
      <c r="C20" s="46" t="s">
        <v>99</v>
      </c>
      <c r="D20" s="91">
        <v>0</v>
      </c>
      <c r="E20" s="223">
        <v>248.47</v>
      </c>
      <c r="F20" s="223">
        <f t="shared" si="0"/>
        <v>248.47</v>
      </c>
    </row>
    <row r="21" spans="1:6" s="145" customFormat="1" ht="68.25" customHeight="1">
      <c r="A21" s="87" t="s">
        <v>208</v>
      </c>
      <c r="B21" s="121" t="s">
        <v>337</v>
      </c>
      <c r="C21" s="46" t="s">
        <v>207</v>
      </c>
      <c r="D21" s="91">
        <v>0</v>
      </c>
      <c r="E21" s="223">
        <v>75.040000000000006</v>
      </c>
      <c r="F21" s="223">
        <f>D21+E21</f>
        <v>75.040000000000006</v>
      </c>
    </row>
    <row r="22" spans="1:6" s="146" customFormat="1" ht="70.5" customHeight="1">
      <c r="A22" s="124" t="s">
        <v>276</v>
      </c>
      <c r="B22" s="115" t="s">
        <v>185</v>
      </c>
      <c r="C22" s="115"/>
      <c r="D22" s="123">
        <v>1080.1099999999999</v>
      </c>
      <c r="E22" s="123">
        <f>E23+E34+E36+E38</f>
        <v>175.86</v>
      </c>
      <c r="F22" s="123">
        <f>F23+F34+F36+F38</f>
        <v>1255.97</v>
      </c>
    </row>
    <row r="23" spans="1:6" s="145" customFormat="1" ht="30.75" customHeight="1">
      <c r="A23" s="176" t="s">
        <v>242</v>
      </c>
      <c r="B23" s="46" t="s">
        <v>187</v>
      </c>
      <c r="C23" s="46"/>
      <c r="D23" s="91">
        <v>1039.81</v>
      </c>
      <c r="E23" s="91">
        <f>E24+E25+E26+E27+E28+E32+E29</f>
        <v>175.86</v>
      </c>
      <c r="F23" s="91">
        <f>F24+F25+F26+F27+F28+F32+F29</f>
        <v>1215.67</v>
      </c>
    </row>
    <row r="24" spans="1:6" s="145" customFormat="1" ht="30" customHeight="1">
      <c r="A24" s="188" t="s">
        <v>206</v>
      </c>
      <c r="B24" s="46" t="s">
        <v>187</v>
      </c>
      <c r="C24" s="46" t="s">
        <v>99</v>
      </c>
      <c r="D24" s="91">
        <v>187.53</v>
      </c>
      <c r="E24" s="91">
        <v>-28.2</v>
      </c>
      <c r="F24" s="91">
        <f>D24+E24</f>
        <v>159.33000000000001</v>
      </c>
    </row>
    <row r="25" spans="1:6" s="145" customFormat="1" ht="66" customHeight="1">
      <c r="A25" s="87" t="s">
        <v>208</v>
      </c>
      <c r="B25" s="46" t="s">
        <v>187</v>
      </c>
      <c r="C25" s="46" t="s">
        <v>207</v>
      </c>
      <c r="D25" s="91">
        <v>56.63</v>
      </c>
      <c r="E25" s="91">
        <v>-8.5</v>
      </c>
      <c r="F25" s="91">
        <f>D25+E25</f>
        <v>48.13</v>
      </c>
    </row>
    <row r="26" spans="1:6" s="145" customFormat="1" ht="42.75" customHeight="1">
      <c r="A26" s="104" t="s">
        <v>2</v>
      </c>
      <c r="B26" s="46" t="s">
        <v>187</v>
      </c>
      <c r="C26" s="46">
        <v>244</v>
      </c>
      <c r="D26" s="91">
        <v>661.03</v>
      </c>
      <c r="E26" s="91">
        <v>0.02</v>
      </c>
      <c r="F26" s="91">
        <f>D26+E26</f>
        <v>661.05</v>
      </c>
    </row>
    <row r="27" spans="1:6" s="145" customFormat="1" ht="33" customHeight="1">
      <c r="A27" s="87" t="s">
        <v>102</v>
      </c>
      <c r="B27" s="46" t="s">
        <v>187</v>
      </c>
      <c r="C27" s="89" t="s">
        <v>107</v>
      </c>
      <c r="D27" s="148">
        <v>102.92</v>
      </c>
      <c r="E27" s="148">
        <v>0</v>
      </c>
      <c r="F27" s="91">
        <f>D27+E27</f>
        <v>102.92</v>
      </c>
    </row>
    <row r="28" spans="1:6" s="145" customFormat="1" ht="33" customHeight="1">
      <c r="A28" s="87" t="s">
        <v>269</v>
      </c>
      <c r="B28" s="46" t="s">
        <v>187</v>
      </c>
      <c r="C28" s="89" t="s">
        <v>10</v>
      </c>
      <c r="D28" s="148">
        <v>31.7</v>
      </c>
      <c r="E28" s="148">
        <v>0</v>
      </c>
      <c r="F28" s="91">
        <f>D28+E28</f>
        <v>31.7</v>
      </c>
    </row>
    <row r="29" spans="1:6" s="145" customFormat="1" ht="33" customHeight="1">
      <c r="A29" s="87" t="s">
        <v>336</v>
      </c>
      <c r="B29" s="46" t="s">
        <v>339</v>
      </c>
      <c r="C29" s="148"/>
      <c r="D29" s="148">
        <v>0</v>
      </c>
      <c r="E29" s="148">
        <f>E30+E31</f>
        <v>36.700000000000003</v>
      </c>
      <c r="F29" s="148">
        <f>F30+F31</f>
        <v>36.700000000000003</v>
      </c>
    </row>
    <row r="30" spans="1:6" s="145" customFormat="1" ht="33" customHeight="1">
      <c r="A30" s="188" t="s">
        <v>206</v>
      </c>
      <c r="B30" s="46" t="s">
        <v>339</v>
      </c>
      <c r="C30" s="262">
        <v>121</v>
      </c>
      <c r="D30" s="148">
        <v>0</v>
      </c>
      <c r="E30" s="148">
        <v>28.2</v>
      </c>
      <c r="F30" s="91">
        <f>D30+E30</f>
        <v>28.2</v>
      </c>
    </row>
    <row r="31" spans="1:6" s="145" customFormat="1" ht="57" customHeight="1">
      <c r="A31" s="87" t="s">
        <v>208</v>
      </c>
      <c r="B31" s="46" t="s">
        <v>339</v>
      </c>
      <c r="C31" s="262">
        <v>129</v>
      </c>
      <c r="D31" s="148">
        <v>0</v>
      </c>
      <c r="E31" s="148">
        <v>8.5</v>
      </c>
      <c r="F31" s="91">
        <f>D31+E31</f>
        <v>8.5</v>
      </c>
    </row>
    <row r="32" spans="1:6" s="145" customFormat="1" ht="33" customHeight="1">
      <c r="A32" s="87" t="s">
        <v>344</v>
      </c>
      <c r="B32" s="46" t="s">
        <v>333</v>
      </c>
      <c r="C32" s="89"/>
      <c r="D32" s="148">
        <f>D33</f>
        <v>0</v>
      </c>
      <c r="E32" s="148">
        <f>E33</f>
        <v>175.84</v>
      </c>
      <c r="F32" s="148">
        <f>F33</f>
        <v>175.84</v>
      </c>
    </row>
    <row r="33" spans="1:6" s="145" customFormat="1" ht="33" customHeight="1">
      <c r="A33" s="87" t="s">
        <v>2</v>
      </c>
      <c r="B33" s="46" t="s">
        <v>333</v>
      </c>
      <c r="C33" s="89" t="s">
        <v>106</v>
      </c>
      <c r="D33" s="148">
        <v>0</v>
      </c>
      <c r="E33" s="148">
        <v>175.84</v>
      </c>
      <c r="F33" s="91">
        <f>D33+E33</f>
        <v>175.84</v>
      </c>
    </row>
    <row r="34" spans="1:6" s="145" customFormat="1" ht="33.75" customHeight="1">
      <c r="A34" s="176" t="s">
        <v>243</v>
      </c>
      <c r="B34" s="46" t="s">
        <v>186</v>
      </c>
      <c r="C34" s="46"/>
      <c r="D34" s="91">
        <v>17</v>
      </c>
      <c r="E34" s="91">
        <f>E35</f>
        <v>0</v>
      </c>
      <c r="F34" s="91">
        <f>F35</f>
        <v>17</v>
      </c>
    </row>
    <row r="35" spans="1:6" s="145" customFormat="1" ht="45.75" customHeight="1">
      <c r="A35" s="104" t="s">
        <v>2</v>
      </c>
      <c r="B35" s="46" t="s">
        <v>186</v>
      </c>
      <c r="C35" s="46">
        <v>244</v>
      </c>
      <c r="D35" s="91">
        <v>17</v>
      </c>
      <c r="E35" s="91">
        <v>0</v>
      </c>
      <c r="F35" s="91">
        <f>D35+E35</f>
        <v>17</v>
      </c>
    </row>
    <row r="36" spans="1:6" s="146" customFormat="1" ht="42" customHeight="1">
      <c r="A36" s="189" t="s">
        <v>244</v>
      </c>
      <c r="B36" s="46" t="s">
        <v>189</v>
      </c>
      <c r="C36" s="46"/>
      <c r="D36" s="91">
        <v>22.3</v>
      </c>
      <c r="E36" s="91">
        <f>E37</f>
        <v>0</v>
      </c>
      <c r="F36" s="91">
        <f>F37</f>
        <v>22.3</v>
      </c>
    </row>
    <row r="37" spans="1:6" s="146" customFormat="1" ht="45" customHeight="1">
      <c r="A37" s="104" t="s">
        <v>2</v>
      </c>
      <c r="B37" s="46" t="s">
        <v>189</v>
      </c>
      <c r="C37" s="89" t="s">
        <v>106</v>
      </c>
      <c r="D37" s="148">
        <v>22.3</v>
      </c>
      <c r="E37" s="148">
        <v>0</v>
      </c>
      <c r="F37" s="148">
        <f>D37+E37</f>
        <v>22.3</v>
      </c>
    </row>
    <row r="38" spans="1:6" s="145" customFormat="1" ht="21" customHeight="1">
      <c r="A38" s="189" t="s">
        <v>245</v>
      </c>
      <c r="B38" s="46" t="s">
        <v>190</v>
      </c>
      <c r="C38" s="46"/>
      <c r="D38" s="91">
        <v>1</v>
      </c>
      <c r="E38" s="91">
        <f>E39</f>
        <v>0</v>
      </c>
      <c r="F38" s="91">
        <f>F39</f>
        <v>1</v>
      </c>
    </row>
    <row r="39" spans="1:6" s="145" customFormat="1" ht="45.75" customHeight="1">
      <c r="A39" s="104" t="s">
        <v>2</v>
      </c>
      <c r="B39" s="46" t="s">
        <v>190</v>
      </c>
      <c r="C39" s="89" t="s">
        <v>106</v>
      </c>
      <c r="D39" s="148">
        <v>1</v>
      </c>
      <c r="E39" s="148">
        <v>0</v>
      </c>
      <c r="F39" s="148">
        <f>D39+E39</f>
        <v>1</v>
      </c>
    </row>
    <row r="40" spans="1:6" s="145" customFormat="1" ht="42.75" customHeight="1">
      <c r="A40" s="124" t="s">
        <v>252</v>
      </c>
      <c r="B40" s="115" t="s">
        <v>193</v>
      </c>
      <c r="C40" s="117"/>
      <c r="D40" s="150">
        <v>4421.1099999999997</v>
      </c>
      <c r="E40" s="150">
        <f>E41+E43</f>
        <v>0</v>
      </c>
      <c r="F40" s="150">
        <f>F41+F43</f>
        <v>4421.1099999999997</v>
      </c>
    </row>
    <row r="41" spans="1:6" s="145" customFormat="1" ht="27.75" customHeight="1">
      <c r="A41" s="176" t="s">
        <v>246</v>
      </c>
      <c r="B41" s="46" t="s">
        <v>195</v>
      </c>
      <c r="C41" s="46"/>
      <c r="D41" s="91">
        <v>3870.85</v>
      </c>
      <c r="E41" s="91">
        <f>E42</f>
        <v>0</v>
      </c>
      <c r="F41" s="91">
        <f>F42</f>
        <v>3870.85</v>
      </c>
    </row>
    <row r="42" spans="1:6" s="145" customFormat="1" ht="42.75" customHeight="1">
      <c r="A42" s="104" t="s">
        <v>163</v>
      </c>
      <c r="B42" s="46" t="s">
        <v>195</v>
      </c>
      <c r="C42" s="46" t="s">
        <v>11</v>
      </c>
      <c r="D42" s="91">
        <v>3870.85</v>
      </c>
      <c r="E42" s="91">
        <v>0</v>
      </c>
      <c r="F42" s="91">
        <f>D42+E42</f>
        <v>3870.85</v>
      </c>
    </row>
    <row r="43" spans="1:6" s="145" customFormat="1" ht="28.5" customHeight="1">
      <c r="A43" s="87" t="s">
        <v>248</v>
      </c>
      <c r="B43" s="46" t="s">
        <v>194</v>
      </c>
      <c r="C43" s="89"/>
      <c r="D43" s="148">
        <v>550.26</v>
      </c>
      <c r="E43" s="148">
        <f>E44+E45+E46+E47+E48</f>
        <v>0</v>
      </c>
      <c r="F43" s="148">
        <f>F44+F45+F46+F47+F48</f>
        <v>550.26</v>
      </c>
    </row>
    <row r="44" spans="1:6" s="145" customFormat="1" ht="26.25" customHeight="1">
      <c r="A44" s="188" t="s">
        <v>206</v>
      </c>
      <c r="B44" s="46" t="s">
        <v>194</v>
      </c>
      <c r="C44" s="89" t="s">
        <v>99</v>
      </c>
      <c r="D44" s="148">
        <v>187.53</v>
      </c>
      <c r="E44" s="148">
        <v>-27.9</v>
      </c>
      <c r="F44" s="148">
        <f>D44+E44</f>
        <v>159.63</v>
      </c>
    </row>
    <row r="45" spans="1:6" s="145" customFormat="1" ht="64.5" customHeight="1">
      <c r="A45" s="87" t="s">
        <v>208</v>
      </c>
      <c r="B45" s="46" t="s">
        <v>194</v>
      </c>
      <c r="C45" s="89" t="s">
        <v>207</v>
      </c>
      <c r="D45" s="148">
        <v>56.63</v>
      </c>
      <c r="E45" s="148">
        <v>-8.43</v>
      </c>
      <c r="F45" s="148">
        <f>D45+E45</f>
        <v>48.2</v>
      </c>
    </row>
    <row r="46" spans="1:6" s="145" customFormat="1" ht="37.5" customHeight="1">
      <c r="A46" s="104" t="s">
        <v>2</v>
      </c>
      <c r="B46" s="46" t="s">
        <v>194</v>
      </c>
      <c r="C46" s="89" t="s">
        <v>106</v>
      </c>
      <c r="D46" s="148">
        <v>225.99</v>
      </c>
      <c r="E46" s="148">
        <v>0</v>
      </c>
      <c r="F46" s="148">
        <f>D46+E46</f>
        <v>225.99</v>
      </c>
    </row>
    <row r="47" spans="1:6" s="145" customFormat="1" ht="31.5" customHeight="1">
      <c r="A47" s="41" t="s">
        <v>102</v>
      </c>
      <c r="B47" s="46" t="s">
        <v>194</v>
      </c>
      <c r="C47" s="89" t="s">
        <v>107</v>
      </c>
      <c r="D47" s="148">
        <v>80.11</v>
      </c>
      <c r="E47" s="148">
        <v>0</v>
      </c>
      <c r="F47" s="148">
        <f>D47+E47</f>
        <v>80.11</v>
      </c>
    </row>
    <row r="48" spans="1:6" s="145" customFormat="1" ht="31.5" customHeight="1">
      <c r="A48" s="87" t="s">
        <v>336</v>
      </c>
      <c r="B48" s="46" t="s">
        <v>340</v>
      </c>
      <c r="C48" s="89"/>
      <c r="D48" s="148">
        <f>D49+D50</f>
        <v>0</v>
      </c>
      <c r="E48" s="148">
        <f>E49+E50</f>
        <v>36.33</v>
      </c>
      <c r="F48" s="148">
        <f>F49+F50</f>
        <v>36.33</v>
      </c>
    </row>
    <row r="49" spans="1:6" s="145" customFormat="1" ht="31.5" customHeight="1">
      <c r="A49" s="188" t="s">
        <v>206</v>
      </c>
      <c r="B49" s="46" t="s">
        <v>340</v>
      </c>
      <c r="C49" s="89" t="s">
        <v>207</v>
      </c>
      <c r="D49" s="148">
        <v>0</v>
      </c>
      <c r="E49" s="148">
        <v>27.9</v>
      </c>
      <c r="F49" s="148">
        <f>D49+E49</f>
        <v>27.9</v>
      </c>
    </row>
    <row r="50" spans="1:6" s="145" customFormat="1" ht="62.25" customHeight="1">
      <c r="A50" s="87" t="s">
        <v>208</v>
      </c>
      <c r="B50" s="46" t="s">
        <v>340</v>
      </c>
      <c r="C50" s="89" t="s">
        <v>99</v>
      </c>
      <c r="D50" s="148">
        <v>0</v>
      </c>
      <c r="E50" s="148">
        <v>8.43</v>
      </c>
      <c r="F50" s="148">
        <f>D50+E50</f>
        <v>8.43</v>
      </c>
    </row>
    <row r="51" spans="1:6" s="145" customFormat="1" ht="66.75" customHeight="1">
      <c r="A51" s="187" t="s">
        <v>253</v>
      </c>
      <c r="B51" s="117" t="s">
        <v>191</v>
      </c>
      <c r="C51" s="115"/>
      <c r="D51" s="123">
        <v>244.16</v>
      </c>
      <c r="E51" s="123">
        <f>E52+E55</f>
        <v>265.17</v>
      </c>
      <c r="F51" s="123">
        <f>F52+F55</f>
        <v>509.33000000000004</v>
      </c>
    </row>
    <row r="52" spans="1:6" s="145" customFormat="1" ht="46.5" customHeight="1">
      <c r="A52" s="177" t="s">
        <v>249</v>
      </c>
      <c r="B52" s="89" t="s">
        <v>192</v>
      </c>
      <c r="C52" s="46"/>
      <c r="D52" s="91">
        <v>244.16</v>
      </c>
      <c r="E52" s="91">
        <f>E53+E54+E58</f>
        <v>236.17000000000002</v>
      </c>
      <c r="F52" s="91">
        <f>F53+F54+F58</f>
        <v>480.33000000000004</v>
      </c>
    </row>
    <row r="53" spans="1:6" s="145" customFormat="1" ht="31.5" customHeight="1">
      <c r="A53" s="188" t="s">
        <v>206</v>
      </c>
      <c r="B53" s="89" t="s">
        <v>192</v>
      </c>
      <c r="C53" s="46" t="s">
        <v>99</v>
      </c>
      <c r="D53" s="91">
        <v>187.53</v>
      </c>
      <c r="E53" s="91">
        <v>-22.3</v>
      </c>
      <c r="F53" s="91">
        <f>D53+E53</f>
        <v>165.23</v>
      </c>
    </row>
    <row r="54" spans="1:6" s="145" customFormat="1" ht="70.5" customHeight="1">
      <c r="A54" s="87" t="s">
        <v>208</v>
      </c>
      <c r="B54" s="89" t="s">
        <v>192</v>
      </c>
      <c r="C54" s="46" t="s">
        <v>207</v>
      </c>
      <c r="D54" s="91">
        <v>56.63</v>
      </c>
      <c r="E54" s="91">
        <v>-6.7</v>
      </c>
      <c r="F54" s="91">
        <f>D54+E54</f>
        <v>49.93</v>
      </c>
    </row>
    <row r="55" spans="1:6" s="145" customFormat="1" ht="39.75" customHeight="1">
      <c r="A55" s="87" t="s">
        <v>336</v>
      </c>
      <c r="B55" s="89" t="s">
        <v>338</v>
      </c>
      <c r="C55" s="46"/>
      <c r="D55" s="91">
        <f>D56+D57</f>
        <v>0</v>
      </c>
      <c r="E55" s="91">
        <f>E56+E57</f>
        <v>29</v>
      </c>
      <c r="F55" s="91">
        <f>F56+F57</f>
        <v>29</v>
      </c>
    </row>
    <row r="56" spans="1:6" s="145" customFormat="1" ht="25.5" customHeight="1">
      <c r="A56" s="188" t="s">
        <v>206</v>
      </c>
      <c r="B56" s="89" t="s">
        <v>338</v>
      </c>
      <c r="C56" s="46" t="s">
        <v>99</v>
      </c>
      <c r="D56" s="91">
        <v>0</v>
      </c>
      <c r="E56" s="91">
        <v>22.3</v>
      </c>
      <c r="F56" s="91">
        <f>D56+E56</f>
        <v>22.3</v>
      </c>
    </row>
    <row r="57" spans="1:6" s="145" customFormat="1" ht="64.5" customHeight="1">
      <c r="A57" s="87" t="s">
        <v>208</v>
      </c>
      <c r="B57" s="89" t="s">
        <v>338</v>
      </c>
      <c r="C57" s="46" t="s">
        <v>207</v>
      </c>
      <c r="D57" s="91">
        <v>0</v>
      </c>
      <c r="E57" s="91">
        <v>6.7</v>
      </c>
      <c r="F57" s="91">
        <f>D57+E57</f>
        <v>6.7</v>
      </c>
    </row>
    <row r="58" spans="1:6" s="145" customFormat="1" ht="50.25" customHeight="1">
      <c r="A58" s="87" t="s">
        <v>345</v>
      </c>
      <c r="B58" s="89" t="s">
        <v>335</v>
      </c>
      <c r="C58" s="46" t="s">
        <v>106</v>
      </c>
      <c r="D58" s="91">
        <v>0</v>
      </c>
      <c r="E58" s="91">
        <v>265.17</v>
      </c>
      <c r="F58" s="91">
        <f>D58+E58</f>
        <v>265.17</v>
      </c>
    </row>
    <row r="59" spans="1:6" s="145" customFormat="1" ht="33.75" customHeight="1">
      <c r="A59" s="96" t="s">
        <v>167</v>
      </c>
      <c r="B59" s="115" t="s">
        <v>196</v>
      </c>
      <c r="C59" s="115"/>
      <c r="D59" s="106">
        <v>921.23500000000001</v>
      </c>
      <c r="E59" s="123">
        <f>E60+E63+E65</f>
        <v>38.9</v>
      </c>
      <c r="F59" s="123">
        <f>F60+F63+F65</f>
        <v>960.13499999999999</v>
      </c>
    </row>
    <row r="60" spans="1:6" s="145" customFormat="1" ht="25.5" customHeight="1">
      <c r="A60" s="175" t="s">
        <v>1</v>
      </c>
      <c r="B60" s="46" t="s">
        <v>204</v>
      </c>
      <c r="C60" s="46"/>
      <c r="D60" s="91">
        <v>634.97500000000002</v>
      </c>
      <c r="E60" s="91">
        <f>E61+E62</f>
        <v>0</v>
      </c>
      <c r="F60" s="91">
        <f>F61+F62</f>
        <v>634.97500000000002</v>
      </c>
    </row>
    <row r="61" spans="1:6" s="145" customFormat="1" ht="33" customHeight="1">
      <c r="A61" s="188" t="s">
        <v>206</v>
      </c>
      <c r="B61" s="46" t="s">
        <v>204</v>
      </c>
      <c r="C61" s="46" t="s">
        <v>99</v>
      </c>
      <c r="D61" s="91">
        <v>487.69499999999999</v>
      </c>
      <c r="E61" s="91">
        <v>0</v>
      </c>
      <c r="F61" s="91">
        <f>D61+E61</f>
        <v>487.69499999999999</v>
      </c>
    </row>
    <row r="62" spans="1:6" s="145" customFormat="1" ht="72.75" customHeight="1">
      <c r="A62" s="87" t="s">
        <v>208</v>
      </c>
      <c r="B62" s="46" t="s">
        <v>204</v>
      </c>
      <c r="C62" s="46" t="s">
        <v>207</v>
      </c>
      <c r="D62" s="91">
        <v>147.28</v>
      </c>
      <c r="E62" s="91">
        <v>0</v>
      </c>
      <c r="F62" s="91">
        <f>D62+E62</f>
        <v>147.28</v>
      </c>
    </row>
    <row r="63" spans="1:6" s="145" customFormat="1" ht="33" customHeight="1">
      <c r="A63" s="87" t="s">
        <v>214</v>
      </c>
      <c r="B63" s="46" t="s">
        <v>213</v>
      </c>
      <c r="C63" s="46"/>
      <c r="D63" s="91">
        <v>251.26</v>
      </c>
      <c r="E63" s="91">
        <f>E64</f>
        <v>-10</v>
      </c>
      <c r="F63" s="91">
        <f>F64</f>
        <v>241.26</v>
      </c>
    </row>
    <row r="64" spans="1:6" s="145" customFormat="1" ht="48.75" customHeight="1">
      <c r="A64" s="87" t="s">
        <v>2</v>
      </c>
      <c r="B64" s="46" t="s">
        <v>213</v>
      </c>
      <c r="C64" s="46" t="s">
        <v>233</v>
      </c>
      <c r="D64" s="91">
        <v>251.26</v>
      </c>
      <c r="E64" s="91">
        <v>-10</v>
      </c>
      <c r="F64" s="91">
        <f>D64+E64</f>
        <v>241.26</v>
      </c>
    </row>
    <row r="65" spans="1:7" s="145" customFormat="1" ht="19.5" customHeight="1">
      <c r="A65" s="137" t="s">
        <v>3</v>
      </c>
      <c r="B65" s="46" t="s">
        <v>197</v>
      </c>
      <c r="C65" s="46"/>
      <c r="D65" s="123">
        <v>35</v>
      </c>
      <c r="E65" s="123">
        <f>E66+E67</f>
        <v>48.9</v>
      </c>
      <c r="F65" s="123">
        <f>F66+F67</f>
        <v>83.9</v>
      </c>
    </row>
    <row r="66" spans="1:7" s="145" customFormat="1" ht="27.75" customHeight="1">
      <c r="A66" s="87" t="s">
        <v>5</v>
      </c>
      <c r="B66" s="46" t="s">
        <v>205</v>
      </c>
      <c r="C66" s="46" t="s">
        <v>6</v>
      </c>
      <c r="D66" s="221">
        <v>35</v>
      </c>
      <c r="E66" s="91">
        <v>0</v>
      </c>
      <c r="F66" s="91">
        <f>D66+E66</f>
        <v>35</v>
      </c>
    </row>
    <row r="67" spans="1:7" s="145" customFormat="1" ht="27.75" customHeight="1">
      <c r="A67" s="87" t="s">
        <v>5</v>
      </c>
      <c r="B67" s="46" t="s">
        <v>334</v>
      </c>
      <c r="C67" s="46" t="s">
        <v>6</v>
      </c>
      <c r="D67" s="221">
        <v>0</v>
      </c>
      <c r="E67" s="91">
        <v>48.9</v>
      </c>
      <c r="F67" s="91">
        <f>D67+E67</f>
        <v>48.9</v>
      </c>
    </row>
    <row r="68" spans="1:7" ht="21" customHeight="1">
      <c r="A68" s="149" t="s">
        <v>96</v>
      </c>
      <c r="B68" s="115" t="s">
        <v>231</v>
      </c>
      <c r="C68" s="115" t="s">
        <v>119</v>
      </c>
      <c r="D68" s="190">
        <v>0</v>
      </c>
      <c r="E68" s="123">
        <v>0</v>
      </c>
      <c r="F68" s="123">
        <f>D68+E68</f>
        <v>0</v>
      </c>
    </row>
    <row r="69" spans="1:7" s="178" customFormat="1" ht="18.75">
      <c r="A69" s="287" t="s">
        <v>32</v>
      </c>
      <c r="B69" s="288"/>
      <c r="C69" s="289"/>
      <c r="D69" s="190">
        <v>9230.625</v>
      </c>
      <c r="E69" s="190">
        <f>E59+E8+E68</f>
        <v>487.90000000000003</v>
      </c>
      <c r="F69" s="190">
        <f>F59+F8+F68</f>
        <v>9718.5249999999996</v>
      </c>
    </row>
    <row r="70" spans="1:7" s="147" customFormat="1" ht="18.75">
      <c r="A70" s="142"/>
      <c r="B70" s="143"/>
      <c r="C70" s="143"/>
      <c r="D70" s="143"/>
      <c r="E70" s="143"/>
      <c r="F70" s="143"/>
    </row>
    <row r="71" spans="1:7" s="147" customFormat="1" ht="21" customHeight="1">
      <c r="A71" s="282"/>
      <c r="B71" s="282"/>
      <c r="C71" s="282"/>
      <c r="D71" s="282"/>
      <c r="E71" s="282"/>
      <c r="F71" s="282"/>
      <c r="G71" s="171"/>
    </row>
  </sheetData>
  <mergeCells count="10">
    <mergeCell ref="C1:F1"/>
    <mergeCell ref="C4:F4"/>
    <mergeCell ref="A71:F71"/>
    <mergeCell ref="A5:A6"/>
    <mergeCell ref="F5:F6"/>
    <mergeCell ref="B5:C5"/>
    <mergeCell ref="A3:F3"/>
    <mergeCell ref="A69:C69"/>
    <mergeCell ref="E5:E6"/>
    <mergeCell ref="D5:D6"/>
  </mergeCells>
  <phoneticPr fontId="4" type="noConversion"/>
  <pageMargins left="0.75" right="0.75" top="1" bottom="1" header="0.5" footer="0.5"/>
  <pageSetup paperSize="9" scale="4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 enableFormatConditionsCalculation="0">
    <tabColor indexed="10"/>
  </sheetPr>
  <dimension ref="A1:I54"/>
  <sheetViews>
    <sheetView view="pageBreakPreview" zoomScale="75" zoomScaleNormal="75" workbookViewId="0">
      <selection activeCell="B15" sqref="B15"/>
    </sheetView>
  </sheetViews>
  <sheetFormatPr defaultRowHeight="12.75"/>
  <cols>
    <col min="1" max="1" width="77.140625" style="179" customWidth="1"/>
    <col min="2" max="2" width="20.7109375" style="180" customWidth="1"/>
    <col min="3" max="3" width="13.42578125" style="180" customWidth="1"/>
    <col min="4" max="4" width="16.7109375" style="180" customWidth="1"/>
    <col min="5" max="5" width="15.85546875" style="180" customWidth="1"/>
    <col min="6" max="6" width="17.5703125" style="180" customWidth="1"/>
    <col min="7" max="7" width="16.7109375" style="180" customWidth="1"/>
    <col min="8" max="8" width="11.42578125" style="173" bestFit="1" customWidth="1"/>
    <col min="9" max="9" width="16.5703125" style="173" customWidth="1"/>
    <col min="10" max="16384" width="9.140625" style="173"/>
  </cols>
  <sheetData>
    <row r="1" spans="1:8" ht="84.75" customHeight="1">
      <c r="A1" s="171"/>
      <c r="B1" s="172"/>
      <c r="C1" s="280" t="s">
        <v>347</v>
      </c>
      <c r="D1" s="280"/>
      <c r="E1" s="280"/>
      <c r="F1" s="280"/>
      <c r="G1" s="280"/>
    </row>
    <row r="2" spans="1:8" ht="21.75" customHeight="1">
      <c r="A2" s="171"/>
      <c r="B2" s="172"/>
      <c r="C2" s="174"/>
      <c r="D2" s="174"/>
      <c r="E2" s="174"/>
      <c r="F2" s="174"/>
      <c r="G2" s="174"/>
    </row>
    <row r="3" spans="1:8" s="2" customFormat="1" ht="57" customHeight="1">
      <c r="A3" s="286" t="s">
        <v>271</v>
      </c>
      <c r="B3" s="286"/>
      <c r="C3" s="286"/>
      <c r="D3" s="286"/>
      <c r="E3" s="286"/>
      <c r="F3" s="286"/>
      <c r="G3" s="286"/>
    </row>
    <row r="4" spans="1:8" s="26" customFormat="1" ht="18.75">
      <c r="A4" s="135"/>
      <c r="B4" s="136"/>
      <c r="C4" s="281" t="s">
        <v>37</v>
      </c>
      <c r="D4" s="281"/>
      <c r="E4" s="281"/>
      <c r="F4" s="281"/>
      <c r="G4" s="281"/>
    </row>
    <row r="5" spans="1:8" s="26" customFormat="1" ht="43.5" customHeight="1">
      <c r="A5" s="283" t="s">
        <v>39</v>
      </c>
      <c r="B5" s="296" t="s">
        <v>210</v>
      </c>
      <c r="C5" s="297"/>
      <c r="D5" s="292" t="s">
        <v>225</v>
      </c>
      <c r="E5" s="294" t="s">
        <v>223</v>
      </c>
      <c r="F5" s="294" t="s">
        <v>261</v>
      </c>
      <c r="G5" s="294" t="s">
        <v>268</v>
      </c>
    </row>
    <row r="6" spans="1:8" s="144" customFormat="1" ht="55.5" customHeight="1">
      <c r="A6" s="283"/>
      <c r="B6" s="46" t="s">
        <v>63</v>
      </c>
      <c r="C6" s="46" t="s">
        <v>64</v>
      </c>
      <c r="D6" s="293"/>
      <c r="E6" s="295"/>
      <c r="F6" s="295"/>
      <c r="G6" s="295"/>
    </row>
    <row r="7" spans="1:8" s="145" customFormat="1" ht="18" customHeight="1">
      <c r="A7" s="45">
        <v>1</v>
      </c>
      <c r="B7" s="44" t="s">
        <v>219</v>
      </c>
      <c r="C7" s="44" t="s">
        <v>40</v>
      </c>
      <c r="D7" s="44"/>
      <c r="E7" s="44" t="s">
        <v>41</v>
      </c>
      <c r="F7" s="44" t="s">
        <v>42</v>
      </c>
      <c r="G7" s="44" t="s">
        <v>43</v>
      </c>
    </row>
    <row r="8" spans="1:8" s="145" customFormat="1" ht="43.5" hidden="1" customHeight="1">
      <c r="A8" s="186" t="s">
        <v>169</v>
      </c>
      <c r="B8" s="169" t="s">
        <v>188</v>
      </c>
      <c r="C8" s="169"/>
      <c r="D8" s="170">
        <f>D9+D19+D32+D40</f>
        <v>8493.119999999999</v>
      </c>
      <c r="E8" s="170">
        <f>E9+E19+E32+E40</f>
        <v>-1575.58</v>
      </c>
      <c r="F8" s="170">
        <f>F9+F19+F32+F40</f>
        <v>6917.54</v>
      </c>
      <c r="G8" s="170">
        <f>G9+G19+G32+G40</f>
        <v>6952.42</v>
      </c>
    </row>
    <row r="9" spans="1:8" s="145" customFormat="1" ht="84" customHeight="1">
      <c r="A9" s="124" t="s">
        <v>287</v>
      </c>
      <c r="B9" s="115" t="s">
        <v>239</v>
      </c>
      <c r="C9" s="115"/>
      <c r="D9" s="123">
        <v>2569.0100000000002</v>
      </c>
      <c r="E9" s="123">
        <f>E11+E12+E14+E15+E16+E17+E18</f>
        <v>0</v>
      </c>
      <c r="F9" s="123">
        <f>F11+F12+F14+F15+F16+F17+F18</f>
        <v>2569.0100000000002</v>
      </c>
      <c r="G9" s="123">
        <f>G11+G12+G14+G15+G16+G17+G18</f>
        <v>2569.1500000000005</v>
      </c>
    </row>
    <row r="10" spans="1:8" s="145" customFormat="1" ht="37.5" customHeight="1">
      <c r="A10" s="116" t="s">
        <v>240</v>
      </c>
      <c r="B10" s="46" t="s">
        <v>201</v>
      </c>
      <c r="C10" s="115"/>
      <c r="D10" s="123">
        <v>2569.0100000000002</v>
      </c>
      <c r="E10" s="123">
        <f>E11+E12+E13</f>
        <v>0</v>
      </c>
      <c r="F10" s="123">
        <f>F11+F12+F13</f>
        <v>2569.0100000000002</v>
      </c>
      <c r="G10" s="123">
        <f>G11+G12+G13</f>
        <v>2569.15</v>
      </c>
    </row>
    <row r="11" spans="1:8" s="145" customFormat="1" ht="27.75" customHeight="1">
      <c r="A11" s="188" t="s">
        <v>206</v>
      </c>
      <c r="B11" s="46" t="s">
        <v>202</v>
      </c>
      <c r="C11" s="46" t="s">
        <v>99</v>
      </c>
      <c r="D11" s="91">
        <v>1745.54</v>
      </c>
      <c r="E11" s="91">
        <v>0</v>
      </c>
      <c r="F11" s="91">
        <f>D11+E11</f>
        <v>1745.54</v>
      </c>
      <c r="G11" s="91">
        <v>1745.54</v>
      </c>
      <c r="H11" s="245"/>
    </row>
    <row r="12" spans="1:8" s="145" customFormat="1" ht="72" customHeight="1">
      <c r="A12" s="87" t="s">
        <v>208</v>
      </c>
      <c r="B12" s="46" t="s">
        <v>202</v>
      </c>
      <c r="C12" s="46" t="s">
        <v>207</v>
      </c>
      <c r="D12" s="91">
        <v>527.15</v>
      </c>
      <c r="E12" s="91">
        <v>0</v>
      </c>
      <c r="F12" s="91">
        <f t="shared" ref="F12:F18" si="0">D12+E12</f>
        <v>527.15</v>
      </c>
      <c r="G12" s="91">
        <v>527.29</v>
      </c>
    </row>
    <row r="13" spans="1:8" s="145" customFormat="1" ht="51" customHeight="1">
      <c r="A13" s="87" t="s">
        <v>241</v>
      </c>
      <c r="B13" s="46" t="s">
        <v>203</v>
      </c>
      <c r="C13" s="46"/>
      <c r="D13" s="91">
        <v>296.32</v>
      </c>
      <c r="E13" s="91">
        <f>E14+E15+E16+E17+E18</f>
        <v>0</v>
      </c>
      <c r="F13" s="91">
        <f>F14+F15+F16+F17+F18</f>
        <v>296.32000000000005</v>
      </c>
      <c r="G13" s="91">
        <f>G14+G15+G16+G17+G18</f>
        <v>296.32000000000005</v>
      </c>
    </row>
    <row r="14" spans="1:8" s="145" customFormat="1" ht="30" customHeight="1">
      <c r="A14" s="87" t="s">
        <v>100</v>
      </c>
      <c r="B14" s="46" t="s">
        <v>203</v>
      </c>
      <c r="C14" s="46" t="s">
        <v>101</v>
      </c>
      <c r="D14" s="91">
        <v>2</v>
      </c>
      <c r="E14" s="91">
        <v>0</v>
      </c>
      <c r="F14" s="91">
        <f t="shared" si="0"/>
        <v>2</v>
      </c>
      <c r="G14" s="91">
        <v>2</v>
      </c>
    </row>
    <row r="15" spans="1:8" s="145" customFormat="1" ht="45.75" customHeight="1">
      <c r="A15" s="87" t="s">
        <v>2</v>
      </c>
      <c r="B15" s="46" t="s">
        <v>203</v>
      </c>
      <c r="C15" s="46" t="s">
        <v>106</v>
      </c>
      <c r="D15" s="91">
        <v>279.72000000000003</v>
      </c>
      <c r="E15" s="91">
        <v>0</v>
      </c>
      <c r="F15" s="91">
        <f t="shared" si="0"/>
        <v>279.72000000000003</v>
      </c>
      <c r="G15" s="91">
        <v>279.72000000000003</v>
      </c>
    </row>
    <row r="16" spans="1:8" s="145" customFormat="1" ht="39" customHeight="1">
      <c r="A16" s="87" t="s">
        <v>102</v>
      </c>
      <c r="B16" s="46" t="s">
        <v>203</v>
      </c>
      <c r="C16" s="46">
        <v>851</v>
      </c>
      <c r="D16" s="91">
        <v>3.8</v>
      </c>
      <c r="E16" s="91">
        <v>0</v>
      </c>
      <c r="F16" s="91">
        <f t="shared" si="0"/>
        <v>3.8</v>
      </c>
      <c r="G16" s="91">
        <v>3.8</v>
      </c>
    </row>
    <row r="17" spans="1:7" s="145" customFormat="1" ht="30" customHeight="1">
      <c r="A17" s="87" t="s">
        <v>103</v>
      </c>
      <c r="B17" s="46" t="s">
        <v>203</v>
      </c>
      <c r="C17" s="46">
        <v>852</v>
      </c>
      <c r="D17" s="91">
        <v>0</v>
      </c>
      <c r="E17" s="91">
        <v>0</v>
      </c>
      <c r="F17" s="91">
        <f t="shared" si="0"/>
        <v>0</v>
      </c>
      <c r="G17" s="91">
        <v>0</v>
      </c>
    </row>
    <row r="18" spans="1:7" s="145" customFormat="1" ht="30" customHeight="1">
      <c r="A18" s="87" t="s">
        <v>227</v>
      </c>
      <c r="B18" s="121" t="s">
        <v>203</v>
      </c>
      <c r="C18" s="46" t="s">
        <v>228</v>
      </c>
      <c r="D18" s="91">
        <v>10.8</v>
      </c>
      <c r="E18" s="91">
        <v>0</v>
      </c>
      <c r="F18" s="91">
        <f t="shared" si="0"/>
        <v>10.8</v>
      </c>
      <c r="G18" s="91">
        <v>10.8</v>
      </c>
    </row>
    <row r="19" spans="1:7" s="146" customFormat="1" ht="84" customHeight="1">
      <c r="A19" s="124" t="s">
        <v>276</v>
      </c>
      <c r="B19" s="115" t="s">
        <v>185</v>
      </c>
      <c r="C19" s="115"/>
      <c r="D19" s="123">
        <v>1134.46</v>
      </c>
      <c r="E19" s="123">
        <f>E20+E26+E28+E30</f>
        <v>-325.58</v>
      </c>
      <c r="F19" s="123">
        <f>F20+F26+F28+F30</f>
        <v>808.88</v>
      </c>
      <c r="G19" s="123">
        <f>G20+G26+G28+G30</f>
        <v>806.96</v>
      </c>
    </row>
    <row r="20" spans="1:7" s="145" customFormat="1" ht="33" customHeight="1">
      <c r="A20" s="176" t="s">
        <v>242</v>
      </c>
      <c r="B20" s="46" t="s">
        <v>187</v>
      </c>
      <c r="C20" s="46"/>
      <c r="D20" s="91">
        <v>1069.46</v>
      </c>
      <c r="E20" s="91">
        <f>E21+E22+E23+E24+E25</f>
        <v>-325.58</v>
      </c>
      <c r="F20" s="91">
        <f>F21+F22+F23+F24+F25</f>
        <v>743.88</v>
      </c>
      <c r="G20" s="91">
        <f>G21+G22+G23+G24+G25</f>
        <v>741.96</v>
      </c>
    </row>
    <row r="21" spans="1:7" s="145" customFormat="1" ht="30" customHeight="1">
      <c r="A21" s="188" t="s">
        <v>206</v>
      </c>
      <c r="B21" s="46" t="s">
        <v>187</v>
      </c>
      <c r="C21" s="46" t="s">
        <v>99</v>
      </c>
      <c r="D21" s="91">
        <v>189.5</v>
      </c>
      <c r="E21" s="91">
        <v>0</v>
      </c>
      <c r="F21" s="91">
        <f>D21+E21</f>
        <v>189.5</v>
      </c>
      <c r="G21" s="91">
        <v>189.5</v>
      </c>
    </row>
    <row r="22" spans="1:7" s="145" customFormat="1" ht="77.25" customHeight="1">
      <c r="A22" s="87" t="s">
        <v>208</v>
      </c>
      <c r="B22" s="46" t="s">
        <v>187</v>
      </c>
      <c r="C22" s="46" t="s">
        <v>207</v>
      </c>
      <c r="D22" s="91">
        <v>57.23</v>
      </c>
      <c r="E22" s="91">
        <v>0</v>
      </c>
      <c r="F22" s="91">
        <f>D22+E22</f>
        <v>57.23</v>
      </c>
      <c r="G22" s="91">
        <v>57.23</v>
      </c>
    </row>
    <row r="23" spans="1:7" s="145" customFormat="1" ht="42.75" customHeight="1">
      <c r="A23" s="104" t="s">
        <v>2</v>
      </c>
      <c r="B23" s="46" t="s">
        <v>187</v>
      </c>
      <c r="C23" s="46">
        <v>244</v>
      </c>
      <c r="D23" s="91">
        <v>688.11</v>
      </c>
      <c r="E23" s="91">
        <v>-325.58</v>
      </c>
      <c r="F23" s="91">
        <f>D23+E23</f>
        <v>362.53000000000003</v>
      </c>
      <c r="G23" s="91">
        <v>360.61</v>
      </c>
    </row>
    <row r="24" spans="1:7" s="145" customFormat="1" ht="39" customHeight="1">
      <c r="A24" s="87" t="s">
        <v>102</v>
      </c>
      <c r="B24" s="46" t="s">
        <v>187</v>
      </c>
      <c r="C24" s="89" t="s">
        <v>107</v>
      </c>
      <c r="D24" s="148">
        <v>102.92</v>
      </c>
      <c r="E24" s="148">
        <v>0</v>
      </c>
      <c r="F24" s="91">
        <f>D24+E24</f>
        <v>102.92</v>
      </c>
      <c r="G24" s="148">
        <v>102.92</v>
      </c>
    </row>
    <row r="25" spans="1:7" s="145" customFormat="1" ht="39" customHeight="1">
      <c r="A25" s="87" t="s">
        <v>269</v>
      </c>
      <c r="B25" s="46" t="s">
        <v>187</v>
      </c>
      <c r="C25" s="89" t="s">
        <v>10</v>
      </c>
      <c r="D25" s="148">
        <v>31.7</v>
      </c>
      <c r="E25" s="148">
        <v>0</v>
      </c>
      <c r="F25" s="91">
        <f>D25+E25</f>
        <v>31.7</v>
      </c>
      <c r="G25" s="148">
        <v>31.7</v>
      </c>
    </row>
    <row r="26" spans="1:7" s="145" customFormat="1" ht="27.75" customHeight="1">
      <c r="A26" s="176" t="s">
        <v>243</v>
      </c>
      <c r="B26" s="46" t="s">
        <v>186</v>
      </c>
      <c r="C26" s="46"/>
      <c r="D26" s="91">
        <v>23</v>
      </c>
      <c r="E26" s="91">
        <f>E27</f>
        <v>0</v>
      </c>
      <c r="F26" s="91">
        <f>F27</f>
        <v>23</v>
      </c>
      <c r="G26" s="91">
        <f>G27</f>
        <v>23</v>
      </c>
    </row>
    <row r="27" spans="1:7" s="145" customFormat="1" ht="45.75" customHeight="1">
      <c r="A27" s="104" t="s">
        <v>2</v>
      </c>
      <c r="B27" s="46" t="s">
        <v>186</v>
      </c>
      <c r="C27" s="46">
        <v>244</v>
      </c>
      <c r="D27" s="91">
        <v>23</v>
      </c>
      <c r="E27" s="91">
        <v>0</v>
      </c>
      <c r="F27" s="91">
        <f>D27+E27</f>
        <v>23</v>
      </c>
      <c r="G27" s="91">
        <v>23</v>
      </c>
    </row>
    <row r="28" spans="1:7" s="146" customFormat="1" ht="62.25" customHeight="1">
      <c r="A28" s="189" t="s">
        <v>250</v>
      </c>
      <c r="B28" s="46" t="s">
        <v>189</v>
      </c>
      <c r="C28" s="46"/>
      <c r="D28" s="91">
        <v>40</v>
      </c>
      <c r="E28" s="91">
        <f>E29</f>
        <v>0</v>
      </c>
      <c r="F28" s="91">
        <f>F29</f>
        <v>40</v>
      </c>
      <c r="G28" s="91">
        <f>G29</f>
        <v>40</v>
      </c>
    </row>
    <row r="29" spans="1:7" s="146" customFormat="1" ht="45" customHeight="1">
      <c r="A29" s="104" t="s">
        <v>2</v>
      </c>
      <c r="B29" s="46" t="s">
        <v>189</v>
      </c>
      <c r="C29" s="89" t="s">
        <v>106</v>
      </c>
      <c r="D29" s="148">
        <v>40</v>
      </c>
      <c r="E29" s="148">
        <v>0</v>
      </c>
      <c r="F29" s="148">
        <f>D29+E29</f>
        <v>40</v>
      </c>
      <c r="G29" s="148">
        <v>40</v>
      </c>
    </row>
    <row r="30" spans="1:7" s="145" customFormat="1" ht="25.5" customHeight="1">
      <c r="A30" s="189" t="s">
        <v>245</v>
      </c>
      <c r="B30" s="46" t="s">
        <v>190</v>
      </c>
      <c r="C30" s="46"/>
      <c r="D30" s="91">
        <v>2</v>
      </c>
      <c r="E30" s="91">
        <f>E31</f>
        <v>0</v>
      </c>
      <c r="F30" s="91">
        <f>F31</f>
        <v>2</v>
      </c>
      <c r="G30" s="91">
        <f>G31</f>
        <v>2</v>
      </c>
    </row>
    <row r="31" spans="1:7" s="145" customFormat="1" ht="45.75" customHeight="1">
      <c r="A31" s="104" t="s">
        <v>2</v>
      </c>
      <c r="B31" s="46" t="s">
        <v>190</v>
      </c>
      <c r="C31" s="89" t="s">
        <v>106</v>
      </c>
      <c r="D31" s="148">
        <v>2</v>
      </c>
      <c r="E31" s="148">
        <v>0</v>
      </c>
      <c r="F31" s="148">
        <f>D31+E31</f>
        <v>2</v>
      </c>
      <c r="G31" s="148">
        <v>2</v>
      </c>
    </row>
    <row r="32" spans="1:7" s="145" customFormat="1" ht="78.75" customHeight="1">
      <c r="A32" s="124" t="s">
        <v>274</v>
      </c>
      <c r="B32" s="115" t="s">
        <v>193</v>
      </c>
      <c r="C32" s="117"/>
      <c r="D32" s="150">
        <v>4542.92</v>
      </c>
      <c r="E32" s="150">
        <f>E33+E35</f>
        <v>-1250</v>
      </c>
      <c r="F32" s="150">
        <f>F33+F35</f>
        <v>3292.92</v>
      </c>
      <c r="G32" s="150">
        <f>G33+G35</f>
        <v>3329.58</v>
      </c>
    </row>
    <row r="33" spans="1:7" s="145" customFormat="1" ht="31.5" customHeight="1">
      <c r="A33" s="176" t="s">
        <v>251</v>
      </c>
      <c r="B33" s="46" t="s">
        <v>195</v>
      </c>
      <c r="C33" s="46"/>
      <c r="D33" s="91">
        <v>3870.85</v>
      </c>
      <c r="E33" s="91">
        <f>E34</f>
        <v>-1150</v>
      </c>
      <c r="F33" s="91">
        <f>F34</f>
        <v>2720.85</v>
      </c>
      <c r="G33" s="91">
        <f>G34</f>
        <v>2740.85</v>
      </c>
    </row>
    <row r="34" spans="1:7" s="145" customFormat="1" ht="64.5" customHeight="1">
      <c r="A34" s="104" t="s">
        <v>163</v>
      </c>
      <c r="B34" s="46" t="s">
        <v>195</v>
      </c>
      <c r="C34" s="46" t="s">
        <v>11</v>
      </c>
      <c r="D34" s="91">
        <v>3870.85</v>
      </c>
      <c r="E34" s="91">
        <v>-1150</v>
      </c>
      <c r="F34" s="91">
        <f>D34+E34</f>
        <v>2720.85</v>
      </c>
      <c r="G34" s="91">
        <v>2740.85</v>
      </c>
    </row>
    <row r="35" spans="1:7" s="145" customFormat="1" ht="27.75" customHeight="1">
      <c r="A35" s="87" t="s">
        <v>248</v>
      </c>
      <c r="B35" s="46" t="s">
        <v>194</v>
      </c>
      <c r="C35" s="89"/>
      <c r="D35" s="148">
        <v>672.07</v>
      </c>
      <c r="E35" s="148">
        <f>E36+E37+E38+E39</f>
        <v>-100</v>
      </c>
      <c r="F35" s="148">
        <f>F36+F37+F38+F39</f>
        <v>572.07000000000005</v>
      </c>
      <c r="G35" s="148">
        <f>G36+G37+G38+G39</f>
        <v>588.73</v>
      </c>
    </row>
    <row r="36" spans="1:7" s="145" customFormat="1" ht="26.25" customHeight="1">
      <c r="A36" s="188" t="s">
        <v>206</v>
      </c>
      <c r="B36" s="46" t="s">
        <v>194</v>
      </c>
      <c r="C36" s="89" t="s">
        <v>99</v>
      </c>
      <c r="D36" s="148">
        <v>189.5</v>
      </c>
      <c r="E36" s="148">
        <v>0</v>
      </c>
      <c r="F36" s="148">
        <f>D36+E36</f>
        <v>189.5</v>
      </c>
      <c r="G36" s="148">
        <v>189.5</v>
      </c>
    </row>
    <row r="37" spans="1:7" s="145" customFormat="1" ht="72" customHeight="1">
      <c r="A37" s="87" t="s">
        <v>208</v>
      </c>
      <c r="B37" s="46" t="s">
        <v>194</v>
      </c>
      <c r="C37" s="89" t="s">
        <v>207</v>
      </c>
      <c r="D37" s="148">
        <v>57.23</v>
      </c>
      <c r="E37" s="148">
        <v>0</v>
      </c>
      <c r="F37" s="148">
        <f>D37+E37</f>
        <v>57.23</v>
      </c>
      <c r="G37" s="148">
        <v>57.23</v>
      </c>
    </row>
    <row r="38" spans="1:7" s="145" customFormat="1" ht="45.75" customHeight="1">
      <c r="A38" s="104" t="s">
        <v>2</v>
      </c>
      <c r="B38" s="46" t="s">
        <v>194</v>
      </c>
      <c r="C38" s="89" t="s">
        <v>106</v>
      </c>
      <c r="D38" s="148">
        <v>345.23</v>
      </c>
      <c r="E38" s="148">
        <v>-100</v>
      </c>
      <c r="F38" s="148">
        <f>D38+E38</f>
        <v>245.23000000000002</v>
      </c>
      <c r="G38" s="148">
        <v>261.89</v>
      </c>
    </row>
    <row r="39" spans="1:7" s="145" customFormat="1" ht="36" customHeight="1">
      <c r="A39" s="41" t="s">
        <v>102</v>
      </c>
      <c r="B39" s="46" t="s">
        <v>194</v>
      </c>
      <c r="C39" s="89" t="s">
        <v>107</v>
      </c>
      <c r="D39" s="148">
        <v>80.11</v>
      </c>
      <c r="E39" s="148">
        <v>0</v>
      </c>
      <c r="F39" s="148">
        <f>D39+E39</f>
        <v>80.11</v>
      </c>
      <c r="G39" s="148">
        <v>80.11</v>
      </c>
    </row>
    <row r="40" spans="1:7" s="145" customFormat="1" ht="111.75" customHeight="1">
      <c r="A40" s="187" t="s">
        <v>277</v>
      </c>
      <c r="B40" s="117" t="s">
        <v>191</v>
      </c>
      <c r="C40" s="115"/>
      <c r="D40" s="123">
        <v>246.73</v>
      </c>
      <c r="E40" s="123">
        <f>E41</f>
        <v>0</v>
      </c>
      <c r="F40" s="123">
        <f>F41</f>
        <v>246.73</v>
      </c>
      <c r="G40" s="123">
        <f>G41</f>
        <v>246.73</v>
      </c>
    </row>
    <row r="41" spans="1:7" s="145" customFormat="1" ht="36" customHeight="1">
      <c r="A41" s="177" t="s">
        <v>249</v>
      </c>
      <c r="B41" s="89" t="s">
        <v>192</v>
      </c>
      <c r="C41" s="46"/>
      <c r="D41" s="91">
        <v>246.73</v>
      </c>
      <c r="E41" s="91">
        <f>E42+E43</f>
        <v>0</v>
      </c>
      <c r="F41" s="91">
        <f>F42+F43</f>
        <v>246.73</v>
      </c>
      <c r="G41" s="91">
        <f>G42+G43</f>
        <v>246.73</v>
      </c>
    </row>
    <row r="42" spans="1:7" s="145" customFormat="1" ht="27.75" customHeight="1">
      <c r="A42" s="188" t="s">
        <v>206</v>
      </c>
      <c r="B42" s="89" t="s">
        <v>192</v>
      </c>
      <c r="C42" s="46" t="s">
        <v>99</v>
      </c>
      <c r="D42" s="91">
        <v>189.5</v>
      </c>
      <c r="E42" s="91">
        <v>0</v>
      </c>
      <c r="F42" s="91">
        <f>D42+E42</f>
        <v>189.5</v>
      </c>
      <c r="G42" s="91">
        <v>189.5</v>
      </c>
    </row>
    <row r="43" spans="1:7" s="145" customFormat="1" ht="63.75" customHeight="1">
      <c r="A43" s="87" t="s">
        <v>208</v>
      </c>
      <c r="B43" s="89" t="s">
        <v>192</v>
      </c>
      <c r="C43" s="46" t="s">
        <v>207</v>
      </c>
      <c r="D43" s="91">
        <v>57.23</v>
      </c>
      <c r="E43" s="91">
        <v>0</v>
      </c>
      <c r="F43" s="91">
        <f>D43+E43</f>
        <v>57.23</v>
      </c>
      <c r="G43" s="91">
        <v>57.23</v>
      </c>
    </row>
    <row r="44" spans="1:7" s="145" customFormat="1" ht="33.75" customHeight="1">
      <c r="A44" s="108" t="s">
        <v>167</v>
      </c>
      <c r="B44" s="105" t="s">
        <v>196</v>
      </c>
      <c r="C44" s="105"/>
      <c r="D44" s="106">
        <v>694.98</v>
      </c>
      <c r="E44" s="106">
        <f>E45+E48</f>
        <v>0</v>
      </c>
      <c r="F44" s="106">
        <f>F45+F48</f>
        <v>694.98</v>
      </c>
      <c r="G44" s="106">
        <f>G45+G48</f>
        <v>694.98</v>
      </c>
    </row>
    <row r="45" spans="1:7" s="145" customFormat="1" ht="31.5" customHeight="1">
      <c r="A45" s="175" t="s">
        <v>1</v>
      </c>
      <c r="B45" s="46" t="s">
        <v>204</v>
      </c>
      <c r="C45" s="46"/>
      <c r="D45" s="91">
        <v>634.98</v>
      </c>
      <c r="E45" s="91">
        <f>E46+E47</f>
        <v>0</v>
      </c>
      <c r="F45" s="91">
        <f>F46+F47</f>
        <v>634.98</v>
      </c>
      <c r="G45" s="91">
        <f>G46+G47</f>
        <v>634.98</v>
      </c>
    </row>
    <row r="46" spans="1:7" s="145" customFormat="1" ht="33" customHeight="1">
      <c r="A46" s="188" t="s">
        <v>206</v>
      </c>
      <c r="B46" s="46" t="s">
        <v>204</v>
      </c>
      <c r="C46" s="46" t="s">
        <v>99</v>
      </c>
      <c r="D46" s="91">
        <v>487.7</v>
      </c>
      <c r="E46" s="91">
        <v>0</v>
      </c>
      <c r="F46" s="91">
        <f>D46+E46</f>
        <v>487.7</v>
      </c>
      <c r="G46" s="91">
        <v>487.7</v>
      </c>
    </row>
    <row r="47" spans="1:7" s="145" customFormat="1" ht="72.75" customHeight="1">
      <c r="A47" s="87" t="s">
        <v>208</v>
      </c>
      <c r="B47" s="46" t="s">
        <v>204</v>
      </c>
      <c r="C47" s="46" t="s">
        <v>207</v>
      </c>
      <c r="D47" s="91">
        <v>147.28</v>
      </c>
      <c r="E47" s="91">
        <v>0</v>
      </c>
      <c r="F47" s="91">
        <f>D47+E47</f>
        <v>147.28</v>
      </c>
      <c r="G47" s="91">
        <v>147.28</v>
      </c>
    </row>
    <row r="48" spans="1:7" s="145" customFormat="1" ht="19.5" customHeight="1">
      <c r="A48" s="137" t="s">
        <v>3</v>
      </c>
      <c r="B48" s="46" t="s">
        <v>197</v>
      </c>
      <c r="C48" s="46"/>
      <c r="D48" s="91">
        <v>60</v>
      </c>
      <c r="E48" s="91">
        <f>E49</f>
        <v>0</v>
      </c>
      <c r="F48" s="91">
        <f>F49</f>
        <v>60</v>
      </c>
      <c r="G48" s="91">
        <f>G49</f>
        <v>60</v>
      </c>
    </row>
    <row r="49" spans="1:9" s="145" customFormat="1" ht="27.75" customHeight="1">
      <c r="A49" s="87" t="s">
        <v>5</v>
      </c>
      <c r="B49" s="46" t="s">
        <v>205</v>
      </c>
      <c r="C49" s="46" t="s">
        <v>6</v>
      </c>
      <c r="D49" s="91">
        <v>60</v>
      </c>
      <c r="E49" s="91">
        <v>0</v>
      </c>
      <c r="F49" s="91">
        <f>D49+E49</f>
        <v>60</v>
      </c>
      <c r="G49" s="91">
        <v>60</v>
      </c>
    </row>
    <row r="50" spans="1:9" ht="18.75" hidden="1">
      <c r="A50" s="149" t="s">
        <v>96</v>
      </c>
      <c r="B50" s="115" t="s">
        <v>116</v>
      </c>
      <c r="C50" s="115" t="s">
        <v>66</v>
      </c>
      <c r="D50" s="123"/>
      <c r="E50" s="123"/>
      <c r="F50" s="123"/>
      <c r="G50" s="123"/>
    </row>
    <row r="51" spans="1:9" ht="18.75">
      <c r="A51" s="149" t="s">
        <v>96</v>
      </c>
      <c r="B51" s="115" t="s">
        <v>215</v>
      </c>
      <c r="C51" s="115" t="s">
        <v>119</v>
      </c>
      <c r="D51" s="123">
        <v>195.19</v>
      </c>
      <c r="E51" s="183">
        <v>0</v>
      </c>
      <c r="F51" s="183">
        <f>D51+E51</f>
        <v>195.19</v>
      </c>
      <c r="G51" s="123">
        <v>402.5</v>
      </c>
    </row>
    <row r="52" spans="1:9" s="178" customFormat="1" ht="18.75">
      <c r="A52" s="287" t="s">
        <v>32</v>
      </c>
      <c r="B52" s="288"/>
      <c r="C52" s="289"/>
      <c r="D52" s="190">
        <v>9383.2900000000009</v>
      </c>
      <c r="E52" s="190">
        <f>E8+E44+E51</f>
        <v>-1575.58</v>
      </c>
      <c r="F52" s="190">
        <f>F8+F44+F51</f>
        <v>7807.71</v>
      </c>
      <c r="G52" s="190">
        <f>G8+G44+G51</f>
        <v>8049.9</v>
      </c>
      <c r="H52" s="247"/>
      <c r="I52" s="247"/>
    </row>
    <row r="53" spans="1:9" s="147" customFormat="1" ht="18.75">
      <c r="A53" s="142"/>
      <c r="B53" s="143"/>
      <c r="C53" s="143"/>
      <c r="D53" s="143"/>
      <c r="E53" s="143"/>
      <c r="F53" s="143"/>
      <c r="G53" s="143"/>
    </row>
    <row r="54" spans="1:9" s="147" customFormat="1" ht="21" customHeight="1">
      <c r="A54" s="282"/>
      <c r="B54" s="282"/>
      <c r="C54" s="282"/>
      <c r="D54" s="282"/>
      <c r="E54" s="282"/>
      <c r="F54" s="282"/>
      <c r="G54" s="282"/>
      <c r="H54" s="171"/>
    </row>
  </sheetData>
  <mergeCells count="11">
    <mergeCell ref="E5:E6"/>
    <mergeCell ref="D5:D6"/>
    <mergeCell ref="A52:C52"/>
    <mergeCell ref="A54:G54"/>
    <mergeCell ref="F5:F6"/>
    <mergeCell ref="C1:G1"/>
    <mergeCell ref="A3:G3"/>
    <mergeCell ref="C4:G4"/>
    <mergeCell ref="A5:A6"/>
    <mergeCell ref="B5:C5"/>
    <mergeCell ref="G5:G6"/>
  </mergeCells>
  <phoneticPr fontId="4" type="noConversion"/>
  <pageMargins left="0.75" right="0.75" top="1" bottom="1" header="0.5" footer="0.5"/>
  <pageSetup paperSize="9" scale="49" orientation="portrait" r:id="rId1"/>
  <headerFooter alignWithMargins="0"/>
  <rowBreaks count="1" manualBreakCount="1">
    <brk id="29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10"/>
  </sheetPr>
  <dimension ref="A1:K104"/>
  <sheetViews>
    <sheetView view="pageBreakPreview" topLeftCell="A61" zoomScale="75" zoomScaleNormal="75" zoomScaleSheetLayoutView="75" workbookViewId="0">
      <selection activeCell="B73" sqref="B73"/>
    </sheetView>
  </sheetViews>
  <sheetFormatPr defaultRowHeight="12.75"/>
  <cols>
    <col min="1" max="1" width="7.140625" style="16" customWidth="1"/>
    <col min="2" max="2" width="87.28515625" style="17" customWidth="1"/>
    <col min="3" max="3" width="12.85546875" style="18" customWidth="1"/>
    <col min="4" max="4" width="11.7109375" style="18" customWidth="1"/>
    <col min="5" max="5" width="14.42578125" style="18" customWidth="1"/>
    <col min="6" max="6" width="17.42578125" style="18" customWidth="1"/>
    <col min="7" max="7" width="9.7109375" style="18" customWidth="1"/>
    <col min="8" max="8" width="15" style="18" customWidth="1"/>
    <col min="9" max="9" width="14.42578125" style="18" customWidth="1"/>
    <col min="10" max="10" width="27.140625" style="18" customWidth="1"/>
    <col min="11" max="16384" width="9.140625" style="19"/>
  </cols>
  <sheetData>
    <row r="1" spans="1:11" ht="78.75" customHeight="1">
      <c r="G1" s="277" t="s">
        <v>349</v>
      </c>
      <c r="H1" s="277"/>
      <c r="I1" s="277"/>
      <c r="J1" s="277"/>
    </row>
    <row r="2" spans="1:11" ht="21.75" customHeight="1">
      <c r="G2" s="151"/>
      <c r="H2" s="151"/>
      <c r="I2" s="151"/>
      <c r="J2" s="20"/>
    </row>
    <row r="3" spans="1:11" s="7" customFormat="1" ht="37.5" customHeight="1">
      <c r="A3" s="298" t="s">
        <v>263</v>
      </c>
      <c r="B3" s="298"/>
      <c r="C3" s="298"/>
      <c r="D3" s="298"/>
      <c r="E3" s="298"/>
      <c r="F3" s="298"/>
      <c r="G3" s="298"/>
      <c r="H3" s="298"/>
      <c r="I3" s="298"/>
      <c r="J3" s="298"/>
      <c r="K3" s="97"/>
    </row>
    <row r="4" spans="1:11" s="23" customFormat="1" ht="15.75">
      <c r="A4" s="21"/>
      <c r="B4" s="21"/>
      <c r="C4" s="21"/>
      <c r="D4" s="21"/>
      <c r="E4" s="21"/>
      <c r="F4" s="22"/>
      <c r="G4" s="299" t="s">
        <v>57</v>
      </c>
      <c r="H4" s="299"/>
      <c r="I4" s="299"/>
      <c r="J4" s="299"/>
    </row>
    <row r="5" spans="1:11" s="23" customFormat="1" ht="18.75">
      <c r="A5" s="301" t="s">
        <v>38</v>
      </c>
      <c r="B5" s="302" t="s">
        <v>39</v>
      </c>
      <c r="C5" s="285" t="s">
        <v>210</v>
      </c>
      <c r="D5" s="285"/>
      <c r="E5" s="285"/>
      <c r="F5" s="285"/>
      <c r="G5" s="285"/>
      <c r="H5" s="292" t="s">
        <v>232</v>
      </c>
      <c r="I5" s="306" t="s">
        <v>222</v>
      </c>
      <c r="J5" s="304" t="s">
        <v>283</v>
      </c>
    </row>
    <row r="6" spans="1:11" s="25" customFormat="1" ht="36" customHeight="1">
      <c r="A6" s="301"/>
      <c r="B6" s="303"/>
      <c r="C6" s="44" t="s">
        <v>211</v>
      </c>
      <c r="D6" s="46" t="s">
        <v>61</v>
      </c>
      <c r="E6" s="46" t="s">
        <v>62</v>
      </c>
      <c r="F6" s="46" t="s">
        <v>63</v>
      </c>
      <c r="G6" s="46" t="s">
        <v>64</v>
      </c>
      <c r="H6" s="293"/>
      <c r="I6" s="307"/>
      <c r="J6" s="305"/>
    </row>
    <row r="7" spans="1:11" s="23" customFormat="1" ht="18.75">
      <c r="A7" s="90">
        <v>1</v>
      </c>
      <c r="B7" s="90">
        <v>2</v>
      </c>
      <c r="C7" s="46" t="s">
        <v>40</v>
      </c>
      <c r="D7" s="46" t="s">
        <v>41</v>
      </c>
      <c r="E7" s="46" t="s">
        <v>42</v>
      </c>
      <c r="F7" s="46" t="s">
        <v>43</v>
      </c>
      <c r="G7" s="46" t="s">
        <v>44</v>
      </c>
      <c r="H7" s="46"/>
      <c r="I7" s="46" t="s">
        <v>226</v>
      </c>
      <c r="J7" s="90">
        <v>9</v>
      </c>
    </row>
    <row r="8" spans="1:11" s="23" customFormat="1" ht="42" customHeight="1">
      <c r="A8" s="108" t="s">
        <v>98</v>
      </c>
      <c r="B8" s="107" t="s">
        <v>0</v>
      </c>
      <c r="C8" s="105" t="s">
        <v>65</v>
      </c>
      <c r="D8" s="105"/>
      <c r="E8" s="105"/>
      <c r="F8" s="105"/>
      <c r="G8" s="105"/>
      <c r="H8" s="106">
        <f>H9+H36+H50+H63+H77+H83+H88</f>
        <v>9230.6290000000008</v>
      </c>
      <c r="I8" s="106">
        <f>I9+I36+I50+I63+I77+I83+I88+I94</f>
        <v>487.89599999999996</v>
      </c>
      <c r="J8" s="106">
        <f>J9+J36+J50+J63+J77+J83+J88+J94</f>
        <v>9718.5249999999996</v>
      </c>
    </row>
    <row r="9" spans="1:11" s="23" customFormat="1" ht="28.5" customHeight="1">
      <c r="A9" s="108" t="s">
        <v>79</v>
      </c>
      <c r="B9" s="107" t="s">
        <v>77</v>
      </c>
      <c r="C9" s="105" t="s">
        <v>65</v>
      </c>
      <c r="D9" s="105" t="s">
        <v>78</v>
      </c>
      <c r="E9" s="105"/>
      <c r="F9" s="105"/>
      <c r="G9" s="105"/>
      <c r="H9" s="106">
        <f>H10+H14+H28+H32</f>
        <v>3485.2490000000007</v>
      </c>
      <c r="I9" s="106">
        <f>I10+I14+I32+I28</f>
        <v>-2.0299999999999727</v>
      </c>
      <c r="J9" s="106">
        <f>J10+J14+J32+J28</f>
        <v>3483.2190000000001</v>
      </c>
    </row>
    <row r="10" spans="1:11" s="23" customFormat="1" ht="47.25" customHeight="1">
      <c r="A10" s="108"/>
      <c r="B10" s="100" t="s">
        <v>168</v>
      </c>
      <c r="C10" s="98" t="s">
        <v>65</v>
      </c>
      <c r="D10" s="98" t="s">
        <v>78</v>
      </c>
      <c r="E10" s="98" t="s">
        <v>80</v>
      </c>
      <c r="F10" s="105"/>
      <c r="G10" s="105"/>
      <c r="H10" s="99">
        <v>634.97900000000004</v>
      </c>
      <c r="I10" s="99">
        <f>I11</f>
        <v>0</v>
      </c>
      <c r="J10" s="99">
        <f>J11</f>
        <v>634.97900000000004</v>
      </c>
    </row>
    <row r="11" spans="1:11" s="23" customFormat="1" ht="23.25" customHeight="1">
      <c r="A11" s="108"/>
      <c r="B11" s="67" t="s">
        <v>1</v>
      </c>
      <c r="C11" s="98" t="s">
        <v>65</v>
      </c>
      <c r="D11" s="98" t="s">
        <v>78</v>
      </c>
      <c r="E11" s="98" t="s">
        <v>80</v>
      </c>
      <c r="F11" s="98" t="s">
        <v>204</v>
      </c>
      <c r="G11" s="98"/>
      <c r="H11" s="99">
        <v>634.97900000000004</v>
      </c>
      <c r="I11" s="99">
        <f>I12+I13</f>
        <v>0</v>
      </c>
      <c r="J11" s="99">
        <f>J12+J13</f>
        <v>634.97900000000004</v>
      </c>
    </row>
    <row r="12" spans="1:11" s="23" customFormat="1" ht="21" customHeight="1">
      <c r="A12" s="108"/>
      <c r="B12" s="152" t="s">
        <v>206</v>
      </c>
      <c r="C12" s="98" t="s">
        <v>65</v>
      </c>
      <c r="D12" s="98" t="s">
        <v>78</v>
      </c>
      <c r="E12" s="98" t="s">
        <v>80</v>
      </c>
      <c r="F12" s="98" t="s">
        <v>204</v>
      </c>
      <c r="G12" s="98" t="s">
        <v>99</v>
      </c>
      <c r="H12" s="99">
        <v>487.69900000000001</v>
      </c>
      <c r="I12" s="99">
        <v>0</v>
      </c>
      <c r="J12" s="99">
        <f>H12+I12</f>
        <v>487.69900000000001</v>
      </c>
    </row>
    <row r="13" spans="1:11" s="23" customFormat="1" ht="71.25" customHeight="1">
      <c r="A13" s="108"/>
      <c r="B13" s="101" t="s">
        <v>208</v>
      </c>
      <c r="C13" s="98" t="s">
        <v>65</v>
      </c>
      <c r="D13" s="98" t="s">
        <v>78</v>
      </c>
      <c r="E13" s="98" t="s">
        <v>80</v>
      </c>
      <c r="F13" s="98" t="s">
        <v>204</v>
      </c>
      <c r="G13" s="98" t="s">
        <v>207</v>
      </c>
      <c r="H13" s="99">
        <v>147.28</v>
      </c>
      <c r="I13" s="99">
        <v>0</v>
      </c>
      <c r="J13" s="99">
        <f>H13+I13</f>
        <v>147.28</v>
      </c>
    </row>
    <row r="14" spans="1:11" s="24" customFormat="1" ht="59.25" customHeight="1">
      <c r="A14" s="109"/>
      <c r="B14" s="87" t="s">
        <v>35</v>
      </c>
      <c r="C14" s="98" t="s">
        <v>65</v>
      </c>
      <c r="D14" s="98" t="s">
        <v>78</v>
      </c>
      <c r="E14" s="98" t="s">
        <v>82</v>
      </c>
      <c r="F14" s="98"/>
      <c r="G14" s="98"/>
      <c r="H14" s="99">
        <v>2564.0100000000002</v>
      </c>
      <c r="I14" s="99">
        <f>I15</f>
        <v>7.9700000000000273</v>
      </c>
      <c r="J14" s="99">
        <f>J15</f>
        <v>2571.9799999999996</v>
      </c>
    </row>
    <row r="15" spans="1:11" s="24" customFormat="1" ht="63" customHeight="1">
      <c r="A15" s="109"/>
      <c r="B15" s="120" t="s">
        <v>275</v>
      </c>
      <c r="C15" s="98" t="s">
        <v>65</v>
      </c>
      <c r="D15" s="98" t="s">
        <v>78</v>
      </c>
      <c r="E15" s="98" t="s">
        <v>82</v>
      </c>
      <c r="F15" s="121" t="s">
        <v>239</v>
      </c>
      <c r="G15" s="98"/>
      <c r="H15" s="99">
        <v>2564.0100000000002</v>
      </c>
      <c r="I15" s="99">
        <f>I16</f>
        <v>7.9700000000000273</v>
      </c>
      <c r="J15" s="99">
        <f>J16</f>
        <v>2571.9799999999996</v>
      </c>
    </row>
    <row r="16" spans="1:11" s="24" customFormat="1" ht="45" customHeight="1">
      <c r="A16" s="109"/>
      <c r="B16" s="116" t="s">
        <v>240</v>
      </c>
      <c r="C16" s="98" t="s">
        <v>65</v>
      </c>
      <c r="D16" s="98" t="s">
        <v>78</v>
      </c>
      <c r="E16" s="98" t="s">
        <v>82</v>
      </c>
      <c r="F16" s="121" t="s">
        <v>201</v>
      </c>
      <c r="G16" s="98"/>
      <c r="H16" s="99">
        <v>2564.0100000000002</v>
      </c>
      <c r="I16" s="99">
        <f>I17+I18+I19+I25</f>
        <v>7.9700000000000273</v>
      </c>
      <c r="J16" s="99">
        <f>J17+J18+J19+J25</f>
        <v>2571.9799999999996</v>
      </c>
    </row>
    <row r="17" spans="1:10" s="24" customFormat="1" ht="27.75" customHeight="1">
      <c r="A17" s="109"/>
      <c r="B17" s="152" t="s">
        <v>206</v>
      </c>
      <c r="C17" s="98" t="s">
        <v>65</v>
      </c>
      <c r="D17" s="98" t="s">
        <v>78</v>
      </c>
      <c r="E17" s="98" t="s">
        <v>82</v>
      </c>
      <c r="F17" s="121" t="s">
        <v>202</v>
      </c>
      <c r="G17" s="98" t="s">
        <v>99</v>
      </c>
      <c r="H17" s="99">
        <v>1745.54</v>
      </c>
      <c r="I17" s="99">
        <v>-248.47</v>
      </c>
      <c r="J17" s="99">
        <f>H17+I17</f>
        <v>1497.07</v>
      </c>
    </row>
    <row r="18" spans="1:10" s="24" customFormat="1" ht="66" customHeight="1">
      <c r="A18" s="109"/>
      <c r="B18" s="101" t="s">
        <v>208</v>
      </c>
      <c r="C18" s="98" t="s">
        <v>65</v>
      </c>
      <c r="D18" s="98" t="s">
        <v>78</v>
      </c>
      <c r="E18" s="98" t="s">
        <v>82</v>
      </c>
      <c r="F18" s="121" t="s">
        <v>202</v>
      </c>
      <c r="G18" s="98" t="s">
        <v>207</v>
      </c>
      <c r="H18" s="99">
        <v>527.15</v>
      </c>
      <c r="I18" s="99">
        <v>-75.040000000000006</v>
      </c>
      <c r="J18" s="99">
        <f>H18+I18</f>
        <v>452.10999999999996</v>
      </c>
    </row>
    <row r="19" spans="1:10" s="24" customFormat="1" ht="36.75" customHeight="1">
      <c r="A19" s="109"/>
      <c r="B19" s="101" t="s">
        <v>241</v>
      </c>
      <c r="C19" s="98" t="s">
        <v>65</v>
      </c>
      <c r="D19" s="98" t="s">
        <v>78</v>
      </c>
      <c r="E19" s="98" t="s">
        <v>82</v>
      </c>
      <c r="F19" s="121" t="s">
        <v>203</v>
      </c>
      <c r="G19" s="98"/>
      <c r="H19" s="99">
        <v>291.32</v>
      </c>
      <c r="I19" s="99">
        <f>I20+I21+I22+I24+I23</f>
        <v>7.9699999999999989</v>
      </c>
      <c r="J19" s="99">
        <f>J20+J21+J22+J24+J23</f>
        <v>299.29000000000002</v>
      </c>
    </row>
    <row r="20" spans="1:10" s="24" customFormat="1" ht="28.5" customHeight="1">
      <c r="A20" s="109"/>
      <c r="B20" s="101" t="s">
        <v>100</v>
      </c>
      <c r="C20" s="98" t="s">
        <v>65</v>
      </c>
      <c r="D20" s="98" t="s">
        <v>78</v>
      </c>
      <c r="E20" s="98" t="s">
        <v>82</v>
      </c>
      <c r="F20" s="121" t="s">
        <v>203</v>
      </c>
      <c r="G20" s="98" t="s">
        <v>101</v>
      </c>
      <c r="H20" s="99">
        <v>2</v>
      </c>
      <c r="I20" s="99">
        <v>0</v>
      </c>
      <c r="J20" s="99">
        <f>H20+I20</f>
        <v>2</v>
      </c>
    </row>
    <row r="21" spans="1:10" s="24" customFormat="1" ht="47.25" customHeight="1">
      <c r="A21" s="109"/>
      <c r="B21" s="101" t="s">
        <v>2</v>
      </c>
      <c r="C21" s="98" t="s">
        <v>65</v>
      </c>
      <c r="D21" s="98" t="s">
        <v>78</v>
      </c>
      <c r="E21" s="98" t="s">
        <v>82</v>
      </c>
      <c r="F21" s="121" t="s">
        <v>203</v>
      </c>
      <c r="G21" s="98" t="s">
        <v>106</v>
      </c>
      <c r="H21" s="99">
        <v>279.72000000000003</v>
      </c>
      <c r="I21" s="99">
        <v>-2</v>
      </c>
      <c r="J21" s="99">
        <f>H21+I21</f>
        <v>277.72000000000003</v>
      </c>
    </row>
    <row r="22" spans="1:10" s="24" customFormat="1" ht="33.75" customHeight="1">
      <c r="A22" s="109"/>
      <c r="B22" s="101" t="s">
        <v>102</v>
      </c>
      <c r="C22" s="98" t="s">
        <v>65</v>
      </c>
      <c r="D22" s="98" t="s">
        <v>78</v>
      </c>
      <c r="E22" s="98" t="s">
        <v>82</v>
      </c>
      <c r="F22" s="121" t="s">
        <v>203</v>
      </c>
      <c r="G22" s="98">
        <v>851</v>
      </c>
      <c r="H22" s="99">
        <v>3.8</v>
      </c>
      <c r="I22" s="99">
        <v>0</v>
      </c>
      <c r="J22" s="99">
        <f>H22+I22</f>
        <v>3.8</v>
      </c>
    </row>
    <row r="23" spans="1:10" s="24" customFormat="1" ht="33.75" hidden="1" customHeight="1">
      <c r="A23" s="109"/>
      <c r="B23" s="101" t="s">
        <v>103</v>
      </c>
      <c r="C23" s="98" t="s">
        <v>65</v>
      </c>
      <c r="D23" s="98" t="s">
        <v>78</v>
      </c>
      <c r="E23" s="98" t="s">
        <v>82</v>
      </c>
      <c r="F23" s="121" t="s">
        <v>203</v>
      </c>
      <c r="G23" s="98">
        <v>852</v>
      </c>
      <c r="H23" s="214">
        <v>0</v>
      </c>
      <c r="I23" s="99">
        <v>0</v>
      </c>
      <c r="J23" s="99">
        <f>H23+I23</f>
        <v>0</v>
      </c>
    </row>
    <row r="24" spans="1:10" s="24" customFormat="1" ht="33" customHeight="1">
      <c r="A24" s="109"/>
      <c r="B24" s="101" t="s">
        <v>227</v>
      </c>
      <c r="C24" s="98" t="s">
        <v>65</v>
      </c>
      <c r="D24" s="98" t="s">
        <v>78</v>
      </c>
      <c r="E24" s="98" t="s">
        <v>82</v>
      </c>
      <c r="F24" s="121" t="s">
        <v>203</v>
      </c>
      <c r="G24" s="98" t="s">
        <v>228</v>
      </c>
      <c r="H24" s="214">
        <v>5.8</v>
      </c>
      <c r="I24" s="99">
        <f>7.97+2</f>
        <v>9.9699999999999989</v>
      </c>
      <c r="J24" s="99">
        <f>H24+I24</f>
        <v>15.77</v>
      </c>
    </row>
    <row r="25" spans="1:10" s="24" customFormat="1" ht="33" customHeight="1">
      <c r="A25" s="109"/>
      <c r="B25" s="101" t="s">
        <v>336</v>
      </c>
      <c r="C25" s="98" t="s">
        <v>65</v>
      </c>
      <c r="D25" s="98" t="s">
        <v>78</v>
      </c>
      <c r="E25" s="98" t="s">
        <v>82</v>
      </c>
      <c r="F25" s="121" t="s">
        <v>337</v>
      </c>
      <c r="G25" s="98"/>
      <c r="H25" s="261">
        <f>H26</f>
        <v>0</v>
      </c>
      <c r="I25" s="99">
        <f>I26+I27</f>
        <v>323.51</v>
      </c>
      <c r="J25" s="99">
        <f>J26+J27</f>
        <v>323.51</v>
      </c>
    </row>
    <row r="26" spans="1:10" s="24" customFormat="1" ht="39" customHeight="1">
      <c r="A26" s="109"/>
      <c r="B26" s="101" t="s">
        <v>206</v>
      </c>
      <c r="C26" s="98" t="s">
        <v>65</v>
      </c>
      <c r="D26" s="98" t="s">
        <v>78</v>
      </c>
      <c r="E26" s="98" t="s">
        <v>82</v>
      </c>
      <c r="F26" s="121" t="s">
        <v>337</v>
      </c>
      <c r="G26" s="98" t="s">
        <v>99</v>
      </c>
      <c r="H26" s="261">
        <v>0</v>
      </c>
      <c r="I26" s="99">
        <v>248.47</v>
      </c>
      <c r="J26" s="99">
        <f>H26+I26</f>
        <v>248.47</v>
      </c>
    </row>
    <row r="27" spans="1:10" s="24" customFormat="1" ht="60" customHeight="1">
      <c r="A27" s="109"/>
      <c r="B27" s="101" t="s">
        <v>208</v>
      </c>
      <c r="C27" s="98" t="s">
        <v>65</v>
      </c>
      <c r="D27" s="98" t="s">
        <v>78</v>
      </c>
      <c r="E27" s="98" t="s">
        <v>82</v>
      </c>
      <c r="F27" s="121" t="s">
        <v>337</v>
      </c>
      <c r="G27" s="98" t="s">
        <v>207</v>
      </c>
      <c r="H27" s="261">
        <v>0</v>
      </c>
      <c r="I27" s="99">
        <v>75.040000000000006</v>
      </c>
      <c r="J27" s="99">
        <f>H27+I27</f>
        <v>75.040000000000006</v>
      </c>
    </row>
    <row r="28" spans="1:10" s="24" customFormat="1" ht="26.25" customHeight="1">
      <c r="A28" s="109"/>
      <c r="B28" s="101" t="s">
        <v>212</v>
      </c>
      <c r="C28" s="98" t="s">
        <v>65</v>
      </c>
      <c r="D28" s="98" t="s">
        <v>78</v>
      </c>
      <c r="E28" s="98" t="s">
        <v>8</v>
      </c>
      <c r="F28" s="121"/>
      <c r="G28" s="98"/>
      <c r="H28" s="214">
        <f>H29</f>
        <v>251.26</v>
      </c>
      <c r="I28" s="99">
        <f t="shared" ref="I28:J30" si="0">I29</f>
        <v>-10</v>
      </c>
      <c r="J28" s="99">
        <f t="shared" si="0"/>
        <v>241.26</v>
      </c>
    </row>
    <row r="29" spans="1:10" s="24" customFormat="1" ht="27" customHeight="1">
      <c r="A29" s="109"/>
      <c r="B29" s="101" t="s">
        <v>167</v>
      </c>
      <c r="C29" s="98" t="s">
        <v>65</v>
      </c>
      <c r="D29" s="98" t="s">
        <v>78</v>
      </c>
      <c r="E29" s="98" t="s">
        <v>8</v>
      </c>
      <c r="F29" s="98" t="s">
        <v>196</v>
      </c>
      <c r="G29" s="98"/>
      <c r="H29" s="214">
        <f>H30</f>
        <v>251.26</v>
      </c>
      <c r="I29" s="99">
        <f t="shared" si="0"/>
        <v>-10</v>
      </c>
      <c r="J29" s="99">
        <f t="shared" si="0"/>
        <v>241.26</v>
      </c>
    </row>
    <row r="30" spans="1:10" s="24" customFormat="1" ht="21" customHeight="1">
      <c r="A30" s="109"/>
      <c r="B30" s="101" t="s">
        <v>214</v>
      </c>
      <c r="C30" s="98" t="s">
        <v>65</v>
      </c>
      <c r="D30" s="98" t="s">
        <v>78</v>
      </c>
      <c r="E30" s="98" t="s">
        <v>8</v>
      </c>
      <c r="F30" s="98" t="s">
        <v>213</v>
      </c>
      <c r="G30" s="98"/>
      <c r="H30" s="214">
        <f>H31</f>
        <v>251.26</v>
      </c>
      <c r="I30" s="99">
        <f t="shared" si="0"/>
        <v>-10</v>
      </c>
      <c r="J30" s="99">
        <f t="shared" si="0"/>
        <v>241.26</v>
      </c>
    </row>
    <row r="31" spans="1:10" s="24" customFormat="1" ht="41.25" customHeight="1">
      <c r="A31" s="109"/>
      <c r="B31" s="101" t="s">
        <v>2</v>
      </c>
      <c r="C31" s="98" t="s">
        <v>65</v>
      </c>
      <c r="D31" s="98" t="s">
        <v>78</v>
      </c>
      <c r="E31" s="98" t="s">
        <v>8</v>
      </c>
      <c r="F31" s="98" t="s">
        <v>213</v>
      </c>
      <c r="G31" s="98" t="s">
        <v>233</v>
      </c>
      <c r="H31" s="240">
        <v>251.26</v>
      </c>
      <c r="I31" s="99">
        <v>-10</v>
      </c>
      <c r="J31" s="99">
        <f>H30+I31</f>
        <v>241.26</v>
      </c>
    </row>
    <row r="32" spans="1:10" s="24" customFormat="1" ht="24" customHeight="1">
      <c r="A32" s="109"/>
      <c r="B32" s="87" t="s">
        <v>3</v>
      </c>
      <c r="C32" s="98" t="s">
        <v>65</v>
      </c>
      <c r="D32" s="98" t="s">
        <v>78</v>
      </c>
      <c r="E32" s="98" t="s">
        <v>94</v>
      </c>
      <c r="F32" s="98"/>
      <c r="G32" s="98"/>
      <c r="H32" s="240">
        <v>35</v>
      </c>
      <c r="I32" s="99">
        <f t="shared" ref="I32:J34" si="1">I33</f>
        <v>0</v>
      </c>
      <c r="J32" s="99">
        <f t="shared" si="1"/>
        <v>35</v>
      </c>
    </row>
    <row r="33" spans="1:10" s="24" customFormat="1" ht="24" customHeight="1">
      <c r="A33" s="109"/>
      <c r="B33" s="100" t="s">
        <v>167</v>
      </c>
      <c r="C33" s="98" t="s">
        <v>65</v>
      </c>
      <c r="D33" s="98" t="s">
        <v>78</v>
      </c>
      <c r="E33" s="98" t="s">
        <v>94</v>
      </c>
      <c r="F33" s="98" t="s">
        <v>196</v>
      </c>
      <c r="G33" s="98"/>
      <c r="H33" s="240">
        <v>35</v>
      </c>
      <c r="I33" s="99">
        <f t="shared" si="1"/>
        <v>0</v>
      </c>
      <c r="J33" s="99">
        <f t="shared" si="1"/>
        <v>35</v>
      </c>
    </row>
    <row r="34" spans="1:10" s="24" customFormat="1" ht="26.25" customHeight="1">
      <c r="A34" s="109"/>
      <c r="B34" s="118" t="s">
        <v>4</v>
      </c>
      <c r="C34" s="98" t="s">
        <v>65</v>
      </c>
      <c r="D34" s="98" t="s">
        <v>78</v>
      </c>
      <c r="E34" s="98" t="s">
        <v>94</v>
      </c>
      <c r="F34" s="98" t="s">
        <v>205</v>
      </c>
      <c r="G34" s="98"/>
      <c r="H34" s="240">
        <v>35</v>
      </c>
      <c r="I34" s="99">
        <f t="shared" si="1"/>
        <v>0</v>
      </c>
      <c r="J34" s="99">
        <f t="shared" si="1"/>
        <v>35</v>
      </c>
    </row>
    <row r="35" spans="1:10" s="24" customFormat="1" ht="24" customHeight="1">
      <c r="A35" s="109"/>
      <c r="B35" s="66" t="s">
        <v>5</v>
      </c>
      <c r="C35" s="98" t="s">
        <v>65</v>
      </c>
      <c r="D35" s="98" t="s">
        <v>78</v>
      </c>
      <c r="E35" s="98" t="s">
        <v>94</v>
      </c>
      <c r="F35" s="98" t="s">
        <v>205</v>
      </c>
      <c r="G35" s="98" t="s">
        <v>6</v>
      </c>
      <c r="H35" s="99">
        <v>35</v>
      </c>
      <c r="I35" s="99">
        <v>0</v>
      </c>
      <c r="J35" s="99">
        <f>H35+I35</f>
        <v>35</v>
      </c>
    </row>
    <row r="36" spans="1:10" s="23" customFormat="1" ht="23.25" customHeight="1">
      <c r="A36" s="108" t="s">
        <v>81</v>
      </c>
      <c r="B36" s="96" t="s">
        <v>84</v>
      </c>
      <c r="C36" s="105" t="s">
        <v>65</v>
      </c>
      <c r="D36" s="105" t="s">
        <v>83</v>
      </c>
      <c r="E36" s="105"/>
      <c r="F36" s="105"/>
      <c r="G36" s="105"/>
      <c r="H36" s="106">
        <f>H37+H42+H46</f>
        <v>40.299999999999997</v>
      </c>
      <c r="I36" s="106">
        <f>I37+I42+I46</f>
        <v>48.9</v>
      </c>
      <c r="J36" s="106">
        <f>J37+J42+J46</f>
        <v>89.2</v>
      </c>
    </row>
    <row r="37" spans="1:10" s="23" customFormat="1" ht="47.25" customHeight="1">
      <c r="A37" s="108"/>
      <c r="B37" s="119" t="s">
        <v>183</v>
      </c>
      <c r="C37" s="98" t="s">
        <v>65</v>
      </c>
      <c r="D37" s="98" t="s">
        <v>83</v>
      </c>
      <c r="E37" s="98" t="s">
        <v>115</v>
      </c>
      <c r="F37" s="98"/>
      <c r="G37" s="98"/>
      <c r="H37" s="99">
        <f>22.3+H41</f>
        <v>22.3</v>
      </c>
      <c r="I37" s="99">
        <f>I41+I38</f>
        <v>48.9</v>
      </c>
      <c r="J37" s="99">
        <f>J41+J38</f>
        <v>71.2</v>
      </c>
    </row>
    <row r="38" spans="1:10" s="23" customFormat="1" ht="74.25" customHeight="1">
      <c r="A38" s="108"/>
      <c r="B38" s="116" t="s">
        <v>276</v>
      </c>
      <c r="C38" s="98" t="s">
        <v>65</v>
      </c>
      <c r="D38" s="98" t="s">
        <v>83</v>
      </c>
      <c r="E38" s="98" t="s">
        <v>115</v>
      </c>
      <c r="F38" s="98" t="s">
        <v>185</v>
      </c>
      <c r="G38" s="105"/>
      <c r="H38" s="99">
        <v>22.3</v>
      </c>
      <c r="I38" s="99">
        <f>I39</f>
        <v>0</v>
      </c>
      <c r="J38" s="99">
        <f>J39</f>
        <v>22.3</v>
      </c>
    </row>
    <row r="39" spans="1:10" s="23" customFormat="1" ht="57" customHeight="1">
      <c r="A39" s="108"/>
      <c r="B39" s="128" t="s">
        <v>250</v>
      </c>
      <c r="C39" s="98" t="s">
        <v>65</v>
      </c>
      <c r="D39" s="98" t="s">
        <v>83</v>
      </c>
      <c r="E39" s="98" t="s">
        <v>115</v>
      </c>
      <c r="F39" s="98" t="s">
        <v>189</v>
      </c>
      <c r="G39" s="98"/>
      <c r="H39" s="99">
        <v>22.3</v>
      </c>
      <c r="I39" s="99">
        <f>I40</f>
        <v>0</v>
      </c>
      <c r="J39" s="99">
        <f>J40</f>
        <v>22.3</v>
      </c>
    </row>
    <row r="40" spans="1:10" s="23" customFormat="1" ht="39.75" customHeight="1">
      <c r="A40" s="108"/>
      <c r="B40" s="104" t="s">
        <v>2</v>
      </c>
      <c r="C40" s="98" t="s">
        <v>65</v>
      </c>
      <c r="D40" s="98" t="s">
        <v>83</v>
      </c>
      <c r="E40" s="98" t="s">
        <v>115</v>
      </c>
      <c r="F40" s="98" t="s">
        <v>189</v>
      </c>
      <c r="G40" s="103" t="s">
        <v>106</v>
      </c>
      <c r="H40" s="99">
        <v>22.3</v>
      </c>
      <c r="I40" s="70">
        <v>0</v>
      </c>
      <c r="J40" s="99">
        <f>H40+I40</f>
        <v>22.3</v>
      </c>
    </row>
    <row r="41" spans="1:10" s="23" customFormat="1" ht="39.75" customHeight="1">
      <c r="A41" s="108"/>
      <c r="B41" s="104" t="s">
        <v>2</v>
      </c>
      <c r="C41" s="98" t="s">
        <v>65</v>
      </c>
      <c r="D41" s="98" t="s">
        <v>83</v>
      </c>
      <c r="E41" s="98" t="s">
        <v>115</v>
      </c>
      <c r="F41" s="98" t="s">
        <v>334</v>
      </c>
      <c r="G41" s="103" t="s">
        <v>106</v>
      </c>
      <c r="H41" s="99">
        <v>0</v>
      </c>
      <c r="I41" s="70">
        <v>48.9</v>
      </c>
      <c r="J41" s="99">
        <f>H41+I41</f>
        <v>48.9</v>
      </c>
    </row>
    <row r="42" spans="1:10" s="23" customFormat="1" ht="27.75" customHeight="1">
      <c r="A42" s="108"/>
      <c r="B42" s="101" t="s">
        <v>171</v>
      </c>
      <c r="C42" s="98" t="s">
        <v>65</v>
      </c>
      <c r="D42" s="98" t="s">
        <v>83</v>
      </c>
      <c r="E42" s="98" t="s">
        <v>170</v>
      </c>
      <c r="F42" s="105"/>
      <c r="G42" s="105"/>
      <c r="H42" s="99">
        <v>17</v>
      </c>
      <c r="I42" s="99">
        <f t="shared" ref="I42:J44" si="2">I43</f>
        <v>0</v>
      </c>
      <c r="J42" s="99">
        <f t="shared" si="2"/>
        <v>17</v>
      </c>
    </row>
    <row r="43" spans="1:10" ht="66.75" customHeight="1">
      <c r="A43" s="101"/>
      <c r="B43" s="116" t="s">
        <v>276</v>
      </c>
      <c r="C43" s="98" t="s">
        <v>65</v>
      </c>
      <c r="D43" s="98" t="s">
        <v>83</v>
      </c>
      <c r="E43" s="98" t="s">
        <v>170</v>
      </c>
      <c r="F43" s="98" t="s">
        <v>185</v>
      </c>
      <c r="G43" s="98"/>
      <c r="H43" s="99">
        <v>17</v>
      </c>
      <c r="I43" s="99">
        <f t="shared" si="2"/>
        <v>0</v>
      </c>
      <c r="J43" s="99">
        <f t="shared" si="2"/>
        <v>17</v>
      </c>
    </row>
    <row r="44" spans="1:10" ht="32.25" customHeight="1">
      <c r="A44" s="101"/>
      <c r="B44" s="100" t="s">
        <v>254</v>
      </c>
      <c r="C44" s="98" t="s">
        <v>65</v>
      </c>
      <c r="D44" s="98" t="s">
        <v>83</v>
      </c>
      <c r="E44" s="98" t="s">
        <v>170</v>
      </c>
      <c r="F44" s="98" t="s">
        <v>186</v>
      </c>
      <c r="G44" s="98"/>
      <c r="H44" s="99">
        <v>17</v>
      </c>
      <c r="I44" s="99">
        <f t="shared" si="2"/>
        <v>0</v>
      </c>
      <c r="J44" s="99">
        <f t="shared" si="2"/>
        <v>17</v>
      </c>
    </row>
    <row r="45" spans="1:10" ht="40.5" customHeight="1">
      <c r="A45" s="111"/>
      <c r="B45" s="104" t="s">
        <v>2</v>
      </c>
      <c r="C45" s="98" t="s">
        <v>65</v>
      </c>
      <c r="D45" s="98" t="s">
        <v>83</v>
      </c>
      <c r="E45" s="98" t="s">
        <v>170</v>
      </c>
      <c r="F45" s="98" t="s">
        <v>186</v>
      </c>
      <c r="G45" s="98">
        <v>244</v>
      </c>
      <c r="H45" s="99">
        <v>17</v>
      </c>
      <c r="I45" s="99">
        <v>0</v>
      </c>
      <c r="J45" s="99">
        <f>H45+I45</f>
        <v>17</v>
      </c>
    </row>
    <row r="46" spans="1:10" ht="38.25" customHeight="1">
      <c r="A46" s="111"/>
      <c r="B46" s="100" t="s">
        <v>113</v>
      </c>
      <c r="C46" s="98" t="s">
        <v>65</v>
      </c>
      <c r="D46" s="98" t="s">
        <v>83</v>
      </c>
      <c r="E46" s="98" t="s">
        <v>112</v>
      </c>
      <c r="F46" s="98"/>
      <c r="G46" s="98"/>
      <c r="H46" s="99">
        <v>1</v>
      </c>
      <c r="I46" s="99">
        <f t="shared" ref="I46:J48" si="3">I47</f>
        <v>0</v>
      </c>
      <c r="J46" s="99">
        <f t="shared" si="3"/>
        <v>1</v>
      </c>
    </row>
    <row r="47" spans="1:10" ht="67.5" customHeight="1">
      <c r="A47" s="111"/>
      <c r="B47" s="116" t="s">
        <v>276</v>
      </c>
      <c r="C47" s="98" t="s">
        <v>65</v>
      </c>
      <c r="D47" s="98" t="s">
        <v>83</v>
      </c>
      <c r="E47" s="98" t="s">
        <v>112</v>
      </c>
      <c r="F47" s="98" t="s">
        <v>185</v>
      </c>
      <c r="G47" s="98"/>
      <c r="H47" s="99">
        <v>1</v>
      </c>
      <c r="I47" s="99">
        <f t="shared" si="3"/>
        <v>0</v>
      </c>
      <c r="J47" s="99">
        <f t="shared" si="3"/>
        <v>1</v>
      </c>
    </row>
    <row r="48" spans="1:10" ht="27.75" customHeight="1">
      <c r="A48" s="111"/>
      <c r="B48" s="128" t="s">
        <v>245</v>
      </c>
      <c r="C48" s="98" t="s">
        <v>65</v>
      </c>
      <c r="D48" s="98" t="s">
        <v>83</v>
      </c>
      <c r="E48" s="98" t="s">
        <v>112</v>
      </c>
      <c r="F48" s="98" t="s">
        <v>190</v>
      </c>
      <c r="G48" s="98"/>
      <c r="H48" s="99">
        <v>1</v>
      </c>
      <c r="I48" s="99">
        <f t="shared" si="3"/>
        <v>0</v>
      </c>
      <c r="J48" s="99">
        <f t="shared" si="3"/>
        <v>1</v>
      </c>
    </row>
    <row r="49" spans="1:10" ht="44.25" customHeight="1">
      <c r="A49" s="111"/>
      <c r="B49" s="104" t="s">
        <v>2</v>
      </c>
      <c r="C49" s="98" t="s">
        <v>65</v>
      </c>
      <c r="D49" s="98" t="s">
        <v>83</v>
      </c>
      <c r="E49" s="98" t="s">
        <v>112</v>
      </c>
      <c r="F49" s="98" t="s">
        <v>190</v>
      </c>
      <c r="G49" s="103" t="s">
        <v>106</v>
      </c>
      <c r="H49" s="99">
        <v>1</v>
      </c>
      <c r="I49" s="70">
        <v>0</v>
      </c>
      <c r="J49" s="99">
        <f>H49+I49</f>
        <v>1</v>
      </c>
    </row>
    <row r="50" spans="1:10" ht="26.25" customHeight="1">
      <c r="A50" s="108" t="s">
        <v>104</v>
      </c>
      <c r="B50" s="88" t="s">
        <v>85</v>
      </c>
      <c r="C50" s="115" t="s">
        <v>65</v>
      </c>
      <c r="D50" s="115" t="s">
        <v>82</v>
      </c>
      <c r="E50" s="98"/>
      <c r="F50" s="98"/>
      <c r="G50" s="98"/>
      <c r="H50" s="106">
        <f>H51+H54</f>
        <v>244.16</v>
      </c>
      <c r="I50" s="106">
        <f>I54+I51</f>
        <v>441.00599999999997</v>
      </c>
      <c r="J50" s="106">
        <f>J54+J51</f>
        <v>685.16600000000005</v>
      </c>
    </row>
    <row r="51" spans="1:10" ht="26.25" customHeight="1">
      <c r="A51" s="108"/>
      <c r="B51" s="41" t="s">
        <v>331</v>
      </c>
      <c r="C51" s="98" t="s">
        <v>65</v>
      </c>
      <c r="D51" s="46" t="s">
        <v>82</v>
      </c>
      <c r="E51" s="46" t="s">
        <v>115</v>
      </c>
      <c r="F51" s="46"/>
      <c r="G51" s="46"/>
      <c r="H51" s="99">
        <v>0</v>
      </c>
      <c r="I51" s="99">
        <f>I52</f>
        <v>175.84</v>
      </c>
      <c r="J51" s="99">
        <f>J52</f>
        <v>175.84</v>
      </c>
    </row>
    <row r="52" spans="1:10" ht="60" customHeight="1">
      <c r="A52" s="108"/>
      <c r="B52" s="100" t="s">
        <v>332</v>
      </c>
      <c r="C52" s="98" t="s">
        <v>65</v>
      </c>
      <c r="D52" s="46" t="s">
        <v>82</v>
      </c>
      <c r="E52" s="46" t="s">
        <v>115</v>
      </c>
      <c r="F52" s="46" t="s">
        <v>187</v>
      </c>
      <c r="G52" s="46"/>
      <c r="H52" s="99">
        <v>0</v>
      </c>
      <c r="I52" s="99">
        <f>I53</f>
        <v>175.84</v>
      </c>
      <c r="J52" s="99">
        <f>J53</f>
        <v>175.84</v>
      </c>
    </row>
    <row r="53" spans="1:10" ht="40.5" customHeight="1">
      <c r="A53" s="108"/>
      <c r="B53" s="104" t="s">
        <v>2</v>
      </c>
      <c r="C53" s="98" t="s">
        <v>65</v>
      </c>
      <c r="D53" s="46" t="s">
        <v>82</v>
      </c>
      <c r="E53" s="46" t="s">
        <v>115</v>
      </c>
      <c r="F53" s="46" t="s">
        <v>333</v>
      </c>
      <c r="G53" s="46" t="s">
        <v>106</v>
      </c>
      <c r="H53" s="99">
        <v>0</v>
      </c>
      <c r="I53" s="99">
        <v>175.84</v>
      </c>
      <c r="J53" s="99">
        <f>H53+I53</f>
        <v>175.84</v>
      </c>
    </row>
    <row r="54" spans="1:10" ht="28.5" customHeight="1">
      <c r="A54" s="108"/>
      <c r="B54" s="67" t="s">
        <v>184</v>
      </c>
      <c r="C54" s="98" t="s">
        <v>65</v>
      </c>
      <c r="D54" s="98" t="s">
        <v>82</v>
      </c>
      <c r="E54" s="98" t="s">
        <v>86</v>
      </c>
      <c r="F54" s="98"/>
      <c r="G54" s="98"/>
      <c r="H54" s="99">
        <v>244.16</v>
      </c>
      <c r="I54" s="99">
        <f>I55</f>
        <v>265.166</v>
      </c>
      <c r="J54" s="99">
        <f>J55</f>
        <v>509.32600000000002</v>
      </c>
    </row>
    <row r="55" spans="1:10" ht="77.25" customHeight="1">
      <c r="A55" s="108"/>
      <c r="B55" s="129" t="s">
        <v>277</v>
      </c>
      <c r="C55" s="46" t="s">
        <v>65</v>
      </c>
      <c r="D55" s="46" t="s">
        <v>82</v>
      </c>
      <c r="E55" s="46" t="s">
        <v>86</v>
      </c>
      <c r="F55" s="89" t="s">
        <v>191</v>
      </c>
      <c r="G55" s="98"/>
      <c r="H55" s="99">
        <v>244.16</v>
      </c>
      <c r="I55" s="99">
        <f>I56</f>
        <v>265.166</v>
      </c>
      <c r="J55" s="99">
        <f>J56</f>
        <v>509.32600000000002</v>
      </c>
    </row>
    <row r="56" spans="1:10" ht="43.5" customHeight="1">
      <c r="A56" s="108"/>
      <c r="B56" s="129" t="s">
        <v>249</v>
      </c>
      <c r="C56" s="46" t="s">
        <v>65</v>
      </c>
      <c r="D56" s="46" t="s">
        <v>82</v>
      </c>
      <c r="E56" s="46" t="s">
        <v>86</v>
      </c>
      <c r="F56" s="89" t="s">
        <v>192</v>
      </c>
      <c r="G56" s="98"/>
      <c r="H56" s="99">
        <f>244.16+H59</f>
        <v>244.16</v>
      </c>
      <c r="I56" s="99">
        <f>I57+I58+I59+I60</f>
        <v>265.166</v>
      </c>
      <c r="J56" s="99">
        <f>J57+J58+J59+J60</f>
        <v>509.32600000000002</v>
      </c>
    </row>
    <row r="57" spans="1:10" ht="36" customHeight="1">
      <c r="A57" s="108"/>
      <c r="B57" s="152" t="s">
        <v>206</v>
      </c>
      <c r="C57" s="46" t="s">
        <v>65</v>
      </c>
      <c r="D57" s="46" t="s">
        <v>82</v>
      </c>
      <c r="E57" s="46" t="s">
        <v>86</v>
      </c>
      <c r="F57" s="89" t="s">
        <v>192</v>
      </c>
      <c r="G57" s="98" t="s">
        <v>99</v>
      </c>
      <c r="H57" s="99">
        <v>187.53</v>
      </c>
      <c r="I57" s="99">
        <v>-22.3</v>
      </c>
      <c r="J57" s="99">
        <f>H57+I57</f>
        <v>165.23</v>
      </c>
    </row>
    <row r="58" spans="1:10" ht="81" customHeight="1">
      <c r="A58" s="108"/>
      <c r="B58" s="101" t="s">
        <v>208</v>
      </c>
      <c r="C58" s="46" t="s">
        <v>65</v>
      </c>
      <c r="D58" s="46" t="s">
        <v>82</v>
      </c>
      <c r="E58" s="46" t="s">
        <v>86</v>
      </c>
      <c r="F58" s="89" t="s">
        <v>192</v>
      </c>
      <c r="G58" s="98" t="s">
        <v>207</v>
      </c>
      <c r="H58" s="99">
        <v>56.63</v>
      </c>
      <c r="I58" s="99">
        <v>-6.7</v>
      </c>
      <c r="J58" s="99">
        <f>H58+I58</f>
        <v>49.93</v>
      </c>
    </row>
    <row r="59" spans="1:10" ht="55.5" customHeight="1">
      <c r="A59" s="108"/>
      <c r="B59" s="101" t="s">
        <v>2</v>
      </c>
      <c r="C59" s="46" t="s">
        <v>65</v>
      </c>
      <c r="D59" s="46" t="s">
        <v>82</v>
      </c>
      <c r="E59" s="46" t="s">
        <v>86</v>
      </c>
      <c r="F59" s="89" t="s">
        <v>335</v>
      </c>
      <c r="G59" s="98" t="s">
        <v>106</v>
      </c>
      <c r="H59" s="99">
        <v>0</v>
      </c>
      <c r="I59" s="99">
        <f>259.866+5.3</f>
        <v>265.166</v>
      </c>
      <c r="J59" s="99">
        <f>H59+I59</f>
        <v>265.166</v>
      </c>
    </row>
    <row r="60" spans="1:10" ht="55.5" customHeight="1">
      <c r="A60" s="108"/>
      <c r="B60" s="101" t="s">
        <v>336</v>
      </c>
      <c r="C60" s="98" t="s">
        <v>65</v>
      </c>
      <c r="D60" s="98" t="s">
        <v>82</v>
      </c>
      <c r="E60" s="98" t="s">
        <v>86</v>
      </c>
      <c r="F60" s="121" t="s">
        <v>338</v>
      </c>
      <c r="G60" s="46"/>
      <c r="H60" s="99">
        <f>H61+H62</f>
        <v>0</v>
      </c>
      <c r="I60" s="99">
        <f>I61+I62</f>
        <v>29</v>
      </c>
      <c r="J60" s="99">
        <f>J61+J62</f>
        <v>29</v>
      </c>
    </row>
    <row r="61" spans="1:10" ht="55.5" customHeight="1">
      <c r="A61" s="108"/>
      <c r="B61" s="101" t="s">
        <v>206</v>
      </c>
      <c r="C61" s="98" t="s">
        <v>65</v>
      </c>
      <c r="D61" s="98" t="s">
        <v>82</v>
      </c>
      <c r="E61" s="98" t="s">
        <v>86</v>
      </c>
      <c r="F61" s="121" t="s">
        <v>338</v>
      </c>
      <c r="G61" s="46" t="s">
        <v>99</v>
      </c>
      <c r="H61" s="99">
        <v>0</v>
      </c>
      <c r="I61" s="99">
        <v>22.3</v>
      </c>
      <c r="J61" s="99">
        <f>H61+I61</f>
        <v>22.3</v>
      </c>
    </row>
    <row r="62" spans="1:10" ht="55.5" customHeight="1">
      <c r="A62" s="108"/>
      <c r="B62" s="101" t="s">
        <v>208</v>
      </c>
      <c r="C62" s="98" t="s">
        <v>65</v>
      </c>
      <c r="D62" s="98" t="s">
        <v>82</v>
      </c>
      <c r="E62" s="98" t="s">
        <v>86</v>
      </c>
      <c r="F62" s="121" t="s">
        <v>338</v>
      </c>
      <c r="G62" s="46" t="s">
        <v>207</v>
      </c>
      <c r="H62" s="99">
        <v>0</v>
      </c>
      <c r="I62" s="99">
        <v>6.7</v>
      </c>
      <c r="J62" s="99">
        <f>H62+I62</f>
        <v>6.7</v>
      </c>
    </row>
    <row r="63" spans="1:10" s="23" customFormat="1" ht="18.75">
      <c r="A63" s="108" t="s">
        <v>105</v>
      </c>
      <c r="B63" s="107" t="s">
        <v>87</v>
      </c>
      <c r="C63" s="105" t="s">
        <v>65</v>
      </c>
      <c r="D63" s="105" t="s">
        <v>88</v>
      </c>
      <c r="E63" s="105"/>
      <c r="F63" s="105"/>
      <c r="G63" s="105"/>
      <c r="H63" s="106">
        <v>1039.81</v>
      </c>
      <c r="I63" s="106">
        <f>I64+I70</f>
        <v>0.02</v>
      </c>
      <c r="J63" s="106">
        <f>J64+J70</f>
        <v>1039.83</v>
      </c>
    </row>
    <row r="64" spans="1:10" ht="19.5">
      <c r="A64" s="110"/>
      <c r="B64" s="100" t="s">
        <v>34</v>
      </c>
      <c r="C64" s="98" t="s">
        <v>65</v>
      </c>
      <c r="D64" s="98" t="s">
        <v>88</v>
      </c>
      <c r="E64" s="98" t="s">
        <v>83</v>
      </c>
      <c r="F64" s="98"/>
      <c r="G64" s="98"/>
      <c r="H64" s="99">
        <v>795.65</v>
      </c>
      <c r="I64" s="99">
        <f>I65</f>
        <v>0.02</v>
      </c>
      <c r="J64" s="99">
        <f>J65</f>
        <v>795.67</v>
      </c>
    </row>
    <row r="65" spans="1:11" ht="71.25" customHeight="1">
      <c r="A65" s="110"/>
      <c r="B65" s="116" t="s">
        <v>276</v>
      </c>
      <c r="C65" s="98" t="s">
        <v>65</v>
      </c>
      <c r="D65" s="98" t="s">
        <v>88</v>
      </c>
      <c r="E65" s="98" t="s">
        <v>83</v>
      </c>
      <c r="F65" s="98" t="s">
        <v>185</v>
      </c>
      <c r="G65" s="98"/>
      <c r="H65" s="99">
        <v>795.65</v>
      </c>
      <c r="I65" s="99">
        <f>I66</f>
        <v>0.02</v>
      </c>
      <c r="J65" s="99">
        <f>J66</f>
        <v>795.67</v>
      </c>
    </row>
    <row r="66" spans="1:11" ht="36.75" customHeight="1">
      <c r="A66" s="111"/>
      <c r="B66" s="100" t="s">
        <v>242</v>
      </c>
      <c r="C66" s="98" t="s">
        <v>65</v>
      </c>
      <c r="D66" s="98" t="s">
        <v>88</v>
      </c>
      <c r="E66" s="98" t="s">
        <v>83</v>
      </c>
      <c r="F66" s="98" t="s">
        <v>187</v>
      </c>
      <c r="G66" s="98"/>
      <c r="H66" s="99">
        <v>795.65</v>
      </c>
      <c r="I66" s="99">
        <f>I67+I68+I69</f>
        <v>0.02</v>
      </c>
      <c r="J66" s="99">
        <f>J67+J68+J69</f>
        <v>795.67</v>
      </c>
    </row>
    <row r="67" spans="1:11" ht="43.5" customHeight="1">
      <c r="A67" s="111"/>
      <c r="B67" s="104" t="s">
        <v>2</v>
      </c>
      <c r="C67" s="98" t="s">
        <v>65</v>
      </c>
      <c r="D67" s="98" t="s">
        <v>88</v>
      </c>
      <c r="E67" s="98" t="s">
        <v>83</v>
      </c>
      <c r="F67" s="98" t="s">
        <v>187</v>
      </c>
      <c r="G67" s="98">
        <v>244</v>
      </c>
      <c r="H67" s="91">
        <v>661.03</v>
      </c>
      <c r="I67" s="91">
        <v>0.02</v>
      </c>
      <c r="J67" s="91">
        <f>H67+I67</f>
        <v>661.05</v>
      </c>
    </row>
    <row r="68" spans="1:11" ht="31.5" customHeight="1">
      <c r="A68" s="111"/>
      <c r="B68" s="66" t="s">
        <v>102</v>
      </c>
      <c r="C68" s="69" t="s">
        <v>65</v>
      </c>
      <c r="D68" s="103" t="s">
        <v>88</v>
      </c>
      <c r="E68" s="103" t="s">
        <v>83</v>
      </c>
      <c r="F68" s="98" t="s">
        <v>187</v>
      </c>
      <c r="G68" s="103" t="s">
        <v>107</v>
      </c>
      <c r="H68" s="91">
        <v>102.92</v>
      </c>
      <c r="I68" s="70">
        <v>0</v>
      </c>
      <c r="J68" s="99">
        <f>H68+I68</f>
        <v>102.92</v>
      </c>
    </row>
    <row r="69" spans="1:11" ht="31.5" customHeight="1">
      <c r="A69" s="111"/>
      <c r="B69" s="66" t="s">
        <v>103</v>
      </c>
      <c r="C69" s="69"/>
      <c r="D69" s="103" t="s">
        <v>88</v>
      </c>
      <c r="E69" s="103" t="s">
        <v>83</v>
      </c>
      <c r="F69" s="98" t="s">
        <v>187</v>
      </c>
      <c r="G69" s="103" t="s">
        <v>10</v>
      </c>
      <c r="H69" s="241">
        <v>31.7</v>
      </c>
      <c r="I69" s="70">
        <v>0</v>
      </c>
      <c r="J69" s="99">
        <f>H69+I69</f>
        <v>31.7</v>
      </c>
    </row>
    <row r="70" spans="1:11" ht="37.5" customHeight="1">
      <c r="A70" s="111"/>
      <c r="B70" s="66" t="s">
        <v>229</v>
      </c>
      <c r="C70" s="69" t="s">
        <v>65</v>
      </c>
      <c r="D70" s="103" t="s">
        <v>88</v>
      </c>
      <c r="E70" s="103" t="s">
        <v>88</v>
      </c>
      <c r="F70" s="98"/>
      <c r="G70" s="103"/>
      <c r="H70" s="99">
        <f>H71</f>
        <v>244.16</v>
      </c>
      <c r="I70" s="99">
        <f>I71</f>
        <v>0</v>
      </c>
      <c r="J70" s="99">
        <f>J71</f>
        <v>244.16000000000003</v>
      </c>
    </row>
    <row r="71" spans="1:11" ht="31.5" customHeight="1">
      <c r="A71" s="111"/>
      <c r="B71" s="66" t="s">
        <v>242</v>
      </c>
      <c r="C71" s="69" t="s">
        <v>65</v>
      </c>
      <c r="D71" s="103" t="s">
        <v>88</v>
      </c>
      <c r="E71" s="103" t="s">
        <v>88</v>
      </c>
      <c r="F71" s="98" t="s">
        <v>187</v>
      </c>
      <c r="G71" s="103"/>
      <c r="H71" s="99">
        <f>H72+H73+H74</f>
        <v>244.16</v>
      </c>
      <c r="I71" s="99">
        <f>I72+I73+I74</f>
        <v>0</v>
      </c>
      <c r="J71" s="99">
        <f>J72+J73+J74</f>
        <v>244.16000000000003</v>
      </c>
    </row>
    <row r="72" spans="1:11" ht="28.5" customHeight="1">
      <c r="A72" s="111"/>
      <c r="B72" s="152" t="s">
        <v>206</v>
      </c>
      <c r="C72" s="98" t="s">
        <v>65</v>
      </c>
      <c r="D72" s="98" t="s">
        <v>88</v>
      </c>
      <c r="E72" s="98" t="s">
        <v>88</v>
      </c>
      <c r="F72" s="98" t="s">
        <v>187</v>
      </c>
      <c r="G72" s="98" t="s">
        <v>99</v>
      </c>
      <c r="H72" s="99">
        <v>187.53</v>
      </c>
      <c r="I72" s="99">
        <v>-28.2</v>
      </c>
      <c r="J72" s="99">
        <f>H72+I72</f>
        <v>159.33000000000001</v>
      </c>
    </row>
    <row r="73" spans="1:11" ht="81.75" customHeight="1">
      <c r="A73" s="111"/>
      <c r="B73" s="101" t="s">
        <v>208</v>
      </c>
      <c r="C73" s="98" t="s">
        <v>65</v>
      </c>
      <c r="D73" s="98" t="s">
        <v>88</v>
      </c>
      <c r="E73" s="98" t="s">
        <v>88</v>
      </c>
      <c r="F73" s="98" t="s">
        <v>187</v>
      </c>
      <c r="G73" s="98" t="s">
        <v>207</v>
      </c>
      <c r="H73" s="99">
        <v>56.63</v>
      </c>
      <c r="I73" s="99">
        <v>-8.5</v>
      </c>
      <c r="J73" s="99">
        <f>H73+I73</f>
        <v>48.13</v>
      </c>
    </row>
    <row r="74" spans="1:11" ht="54" customHeight="1">
      <c r="A74" s="111"/>
      <c r="B74" s="101" t="s">
        <v>336</v>
      </c>
      <c r="C74" s="98" t="s">
        <v>65</v>
      </c>
      <c r="D74" s="98" t="s">
        <v>88</v>
      </c>
      <c r="E74" s="98" t="s">
        <v>88</v>
      </c>
      <c r="F74" s="121" t="s">
        <v>339</v>
      </c>
      <c r="G74" s="46"/>
      <c r="H74" s="99">
        <f>H75+H76</f>
        <v>0</v>
      </c>
      <c r="I74" s="99">
        <f>I75+I76</f>
        <v>36.700000000000003</v>
      </c>
      <c r="J74" s="99">
        <f>J75+J76</f>
        <v>36.700000000000003</v>
      </c>
    </row>
    <row r="75" spans="1:11" ht="43.5" customHeight="1">
      <c r="A75" s="111"/>
      <c r="B75" s="101" t="s">
        <v>206</v>
      </c>
      <c r="C75" s="98" t="s">
        <v>65</v>
      </c>
      <c r="D75" s="98" t="s">
        <v>88</v>
      </c>
      <c r="E75" s="98" t="s">
        <v>88</v>
      </c>
      <c r="F75" s="121" t="s">
        <v>339</v>
      </c>
      <c r="G75" s="46" t="s">
        <v>99</v>
      </c>
      <c r="H75" s="99">
        <v>0</v>
      </c>
      <c r="I75" s="99">
        <v>28.2</v>
      </c>
      <c r="J75" s="99">
        <f>H75+I75</f>
        <v>28.2</v>
      </c>
    </row>
    <row r="76" spans="1:11" ht="66" customHeight="1">
      <c r="A76" s="111"/>
      <c r="B76" s="101" t="s">
        <v>208</v>
      </c>
      <c r="C76" s="98" t="s">
        <v>65</v>
      </c>
      <c r="D76" s="98" t="s">
        <v>88</v>
      </c>
      <c r="E76" s="98" t="s">
        <v>88</v>
      </c>
      <c r="F76" s="121" t="s">
        <v>339</v>
      </c>
      <c r="G76" s="46" t="s">
        <v>207</v>
      </c>
      <c r="H76" s="99">
        <v>0</v>
      </c>
      <c r="I76" s="99">
        <v>8.5</v>
      </c>
      <c r="J76" s="99">
        <f>H76+I76</f>
        <v>8.5</v>
      </c>
    </row>
    <row r="77" spans="1:11" s="23" customFormat="1" ht="23.25" customHeight="1">
      <c r="A77" s="108" t="s">
        <v>108</v>
      </c>
      <c r="B77" s="95" t="s">
        <v>7</v>
      </c>
      <c r="C77" s="73" t="s">
        <v>65</v>
      </c>
      <c r="D77" s="102" t="s">
        <v>8</v>
      </c>
      <c r="E77" s="102"/>
      <c r="F77" s="102"/>
      <c r="G77" s="102"/>
      <c r="H77" s="106">
        <v>306.10000000000002</v>
      </c>
      <c r="I77" s="82">
        <f t="shared" ref="I77:J79" si="4">I78</f>
        <v>0</v>
      </c>
      <c r="J77" s="82">
        <f t="shared" si="4"/>
        <v>306.10000000000002</v>
      </c>
    </row>
    <row r="78" spans="1:11" ht="22.5" customHeight="1">
      <c r="A78" s="111"/>
      <c r="B78" s="66" t="s">
        <v>9</v>
      </c>
      <c r="C78" s="69" t="s">
        <v>65</v>
      </c>
      <c r="D78" s="103" t="s">
        <v>8</v>
      </c>
      <c r="E78" s="103" t="s">
        <v>8</v>
      </c>
      <c r="F78" s="103"/>
      <c r="G78" s="103"/>
      <c r="H78" s="99">
        <v>306.10000000000002</v>
      </c>
      <c r="I78" s="70">
        <f>I79</f>
        <v>0</v>
      </c>
      <c r="J78" s="70">
        <f>J79</f>
        <v>306.10000000000002</v>
      </c>
    </row>
    <row r="79" spans="1:11" ht="69" customHeight="1">
      <c r="A79" s="111"/>
      <c r="B79" s="116" t="s">
        <v>278</v>
      </c>
      <c r="C79" s="69" t="s">
        <v>65</v>
      </c>
      <c r="D79" s="103" t="s">
        <v>8</v>
      </c>
      <c r="E79" s="103" t="s">
        <v>8</v>
      </c>
      <c r="F79" s="98" t="s">
        <v>193</v>
      </c>
      <c r="G79" s="103"/>
      <c r="H79" s="70">
        <v>306.10000000000002</v>
      </c>
      <c r="I79" s="99">
        <f t="shared" si="4"/>
        <v>0</v>
      </c>
      <c r="J79" s="99">
        <f t="shared" si="4"/>
        <v>306.10000000000002</v>
      </c>
    </row>
    <row r="80" spans="1:11" ht="30.75" customHeight="1">
      <c r="A80" s="111"/>
      <c r="B80" s="66" t="s">
        <v>248</v>
      </c>
      <c r="C80" s="69" t="s">
        <v>65</v>
      </c>
      <c r="D80" s="103" t="s">
        <v>8</v>
      </c>
      <c r="E80" s="103" t="s">
        <v>8</v>
      </c>
      <c r="F80" s="98" t="s">
        <v>194</v>
      </c>
      <c r="G80" s="103"/>
      <c r="H80" s="99">
        <v>306.10000000000002</v>
      </c>
      <c r="I80" s="99">
        <f>I81+I82</f>
        <v>0</v>
      </c>
      <c r="J80" s="99">
        <f>J81+J82</f>
        <v>306.10000000000002</v>
      </c>
      <c r="K80" s="23"/>
    </row>
    <row r="81" spans="1:11" ht="42" customHeight="1">
      <c r="A81" s="111"/>
      <c r="B81" s="104" t="s">
        <v>2</v>
      </c>
      <c r="C81" s="69" t="s">
        <v>65</v>
      </c>
      <c r="D81" s="103" t="s">
        <v>8</v>
      </c>
      <c r="E81" s="103" t="s">
        <v>8</v>
      </c>
      <c r="F81" s="98" t="s">
        <v>194</v>
      </c>
      <c r="G81" s="103" t="s">
        <v>106</v>
      </c>
      <c r="H81" s="91">
        <v>225.99</v>
      </c>
      <c r="I81" s="148">
        <v>0</v>
      </c>
      <c r="J81" s="91">
        <f>H81+I81</f>
        <v>225.99</v>
      </c>
      <c r="K81" s="23"/>
    </row>
    <row r="82" spans="1:11" ht="27" customHeight="1">
      <c r="A82" s="111"/>
      <c r="B82" s="41" t="s">
        <v>102</v>
      </c>
      <c r="C82" s="69" t="s">
        <v>65</v>
      </c>
      <c r="D82" s="103" t="s">
        <v>8</v>
      </c>
      <c r="E82" s="103" t="s">
        <v>8</v>
      </c>
      <c r="F82" s="98" t="s">
        <v>194</v>
      </c>
      <c r="G82" s="103" t="s">
        <v>107</v>
      </c>
      <c r="H82" s="99">
        <v>80.11</v>
      </c>
      <c r="I82" s="70">
        <v>0</v>
      </c>
      <c r="J82" s="99">
        <f>H82+I82</f>
        <v>80.11</v>
      </c>
    </row>
    <row r="83" spans="1:11" s="23" customFormat="1" ht="18.75">
      <c r="A83" s="108" t="s">
        <v>109</v>
      </c>
      <c r="B83" s="107" t="s">
        <v>110</v>
      </c>
      <c r="C83" s="105" t="s">
        <v>65</v>
      </c>
      <c r="D83" s="105" t="s">
        <v>91</v>
      </c>
      <c r="E83" s="105"/>
      <c r="F83" s="105"/>
      <c r="G83" s="105"/>
      <c r="H83" s="106">
        <v>3870.85</v>
      </c>
      <c r="I83" s="106">
        <f t="shared" ref="I83:J86" si="5">I84</f>
        <v>0</v>
      </c>
      <c r="J83" s="106">
        <f t="shared" si="5"/>
        <v>3870.85</v>
      </c>
    </row>
    <row r="84" spans="1:11" ht="18.75">
      <c r="A84" s="108"/>
      <c r="B84" s="100" t="s">
        <v>33</v>
      </c>
      <c r="C84" s="98" t="s">
        <v>65</v>
      </c>
      <c r="D84" s="98" t="s">
        <v>91</v>
      </c>
      <c r="E84" s="98" t="s">
        <v>78</v>
      </c>
      <c r="F84" s="98"/>
      <c r="G84" s="98"/>
      <c r="H84" s="99">
        <v>3870.85</v>
      </c>
      <c r="I84" s="99">
        <f>I85</f>
        <v>0</v>
      </c>
      <c r="J84" s="99">
        <f>J85</f>
        <v>3870.85</v>
      </c>
    </row>
    <row r="85" spans="1:11" ht="63.75" customHeight="1">
      <c r="A85" s="108"/>
      <c r="B85" s="116" t="s">
        <v>274</v>
      </c>
      <c r="C85" s="98" t="s">
        <v>65</v>
      </c>
      <c r="D85" s="98" t="s">
        <v>91</v>
      </c>
      <c r="E85" s="98" t="s">
        <v>78</v>
      </c>
      <c r="F85" s="98" t="s">
        <v>193</v>
      </c>
      <c r="G85" s="98"/>
      <c r="H85" s="99">
        <v>3870.85</v>
      </c>
      <c r="I85" s="99">
        <f t="shared" si="5"/>
        <v>0</v>
      </c>
      <c r="J85" s="99">
        <f t="shared" si="5"/>
        <v>3870.85</v>
      </c>
    </row>
    <row r="86" spans="1:11" ht="30" customHeight="1">
      <c r="A86" s="110"/>
      <c r="B86" s="100" t="s">
        <v>255</v>
      </c>
      <c r="C86" s="98" t="s">
        <v>65</v>
      </c>
      <c r="D86" s="98" t="s">
        <v>91</v>
      </c>
      <c r="E86" s="98" t="s">
        <v>78</v>
      </c>
      <c r="F86" s="98" t="s">
        <v>195</v>
      </c>
      <c r="G86" s="98"/>
      <c r="H86" s="99">
        <v>3870.85</v>
      </c>
      <c r="I86" s="99">
        <f t="shared" si="5"/>
        <v>0</v>
      </c>
      <c r="J86" s="99">
        <f t="shared" si="5"/>
        <v>3870.85</v>
      </c>
      <c r="K86" s="23"/>
    </row>
    <row r="87" spans="1:11" ht="38.25" customHeight="1">
      <c r="A87" s="101"/>
      <c r="B87" s="104" t="s">
        <v>163</v>
      </c>
      <c r="C87" s="98" t="s">
        <v>65</v>
      </c>
      <c r="D87" s="98" t="s">
        <v>91</v>
      </c>
      <c r="E87" s="98" t="s">
        <v>78</v>
      </c>
      <c r="F87" s="98" t="s">
        <v>195</v>
      </c>
      <c r="G87" s="98" t="s">
        <v>11</v>
      </c>
      <c r="H87" s="99">
        <v>3870.85</v>
      </c>
      <c r="I87" s="99">
        <v>0</v>
      </c>
      <c r="J87" s="99">
        <f>H87+I87</f>
        <v>3870.85</v>
      </c>
    </row>
    <row r="88" spans="1:11" ht="27.75" customHeight="1">
      <c r="A88" s="108" t="s">
        <v>12</v>
      </c>
      <c r="B88" s="96" t="s">
        <v>172</v>
      </c>
      <c r="C88" s="115" t="s">
        <v>65</v>
      </c>
      <c r="D88" s="117" t="s">
        <v>94</v>
      </c>
      <c r="E88" s="117"/>
      <c r="F88" s="117"/>
      <c r="G88" s="117"/>
      <c r="H88" s="106">
        <v>244.16</v>
      </c>
      <c r="I88" s="106">
        <f t="shared" ref="I88:J90" si="6">I89</f>
        <v>0</v>
      </c>
      <c r="J88" s="106">
        <f t="shared" si="6"/>
        <v>244.15999999999997</v>
      </c>
    </row>
    <row r="89" spans="1:11" ht="29.25" customHeight="1">
      <c r="A89" s="101"/>
      <c r="B89" s="130" t="s">
        <v>55</v>
      </c>
      <c r="C89" s="98" t="s">
        <v>65</v>
      </c>
      <c r="D89" s="98" t="s">
        <v>94</v>
      </c>
      <c r="E89" s="98" t="s">
        <v>88</v>
      </c>
      <c r="F89" s="98"/>
      <c r="G89" s="98"/>
      <c r="H89" s="99">
        <v>244.16</v>
      </c>
      <c r="I89" s="99">
        <f t="shared" si="6"/>
        <v>0</v>
      </c>
      <c r="J89" s="99">
        <f t="shared" si="6"/>
        <v>244.15999999999997</v>
      </c>
    </row>
    <row r="90" spans="1:11" ht="68.25" customHeight="1">
      <c r="A90" s="101"/>
      <c r="B90" s="116" t="s">
        <v>274</v>
      </c>
      <c r="C90" s="98" t="s">
        <v>65</v>
      </c>
      <c r="D90" s="98" t="s">
        <v>94</v>
      </c>
      <c r="E90" s="98" t="s">
        <v>88</v>
      </c>
      <c r="F90" s="98" t="s">
        <v>193</v>
      </c>
      <c r="G90" s="98"/>
      <c r="H90" s="99">
        <v>244.16</v>
      </c>
      <c r="I90" s="99">
        <f t="shared" si="6"/>
        <v>0</v>
      </c>
      <c r="J90" s="99">
        <f t="shared" si="6"/>
        <v>244.15999999999997</v>
      </c>
    </row>
    <row r="91" spans="1:11" ht="18.75">
      <c r="A91" s="101"/>
      <c r="B91" s="100" t="s">
        <v>247</v>
      </c>
      <c r="C91" s="98" t="s">
        <v>65</v>
      </c>
      <c r="D91" s="98" t="s">
        <v>94</v>
      </c>
      <c r="E91" s="98" t="s">
        <v>88</v>
      </c>
      <c r="F91" s="98" t="s">
        <v>194</v>
      </c>
      <c r="G91" s="98"/>
      <c r="H91" s="99">
        <v>244.16</v>
      </c>
      <c r="I91" s="99">
        <f>I92+I93+I96</f>
        <v>0</v>
      </c>
      <c r="J91" s="99">
        <f>J92+J93+J96</f>
        <v>244.15999999999997</v>
      </c>
    </row>
    <row r="92" spans="1:11" ht="27" customHeight="1">
      <c r="A92" s="111"/>
      <c r="B92" s="83" t="s">
        <v>206</v>
      </c>
      <c r="C92" s="69" t="s">
        <v>65</v>
      </c>
      <c r="D92" s="103" t="s">
        <v>94</v>
      </c>
      <c r="E92" s="103" t="s">
        <v>88</v>
      </c>
      <c r="F92" s="98" t="s">
        <v>194</v>
      </c>
      <c r="G92" s="103" t="s">
        <v>99</v>
      </c>
      <c r="H92" s="134">
        <v>187.53</v>
      </c>
      <c r="I92" s="70">
        <v>-27.9</v>
      </c>
      <c r="J92" s="99">
        <f>H92+I92</f>
        <v>159.63</v>
      </c>
    </row>
    <row r="93" spans="1:11" ht="71.25" customHeight="1">
      <c r="A93" s="111"/>
      <c r="B93" s="101" t="s">
        <v>208</v>
      </c>
      <c r="C93" s="69" t="s">
        <v>65</v>
      </c>
      <c r="D93" s="103" t="s">
        <v>94</v>
      </c>
      <c r="E93" s="103" t="s">
        <v>88</v>
      </c>
      <c r="F93" s="98" t="s">
        <v>194</v>
      </c>
      <c r="G93" s="103" t="s">
        <v>207</v>
      </c>
      <c r="H93" s="134">
        <v>56.63</v>
      </c>
      <c r="I93" s="70">
        <v>-8.43</v>
      </c>
      <c r="J93" s="99">
        <f>H93+I93</f>
        <v>48.2</v>
      </c>
    </row>
    <row r="94" spans="1:11" ht="18.75" hidden="1" customHeight="1">
      <c r="A94" s="131"/>
      <c r="B94" s="132" t="s">
        <v>198</v>
      </c>
      <c r="C94" s="133" t="s">
        <v>65</v>
      </c>
      <c r="D94" s="133" t="s">
        <v>114</v>
      </c>
      <c r="E94" s="133" t="s">
        <v>117</v>
      </c>
      <c r="F94" s="133" t="s">
        <v>116</v>
      </c>
      <c r="G94" s="133"/>
      <c r="H94" s="242">
        <v>0</v>
      </c>
      <c r="I94" s="134">
        <v>0</v>
      </c>
      <c r="J94" s="134">
        <f>J95</f>
        <v>0</v>
      </c>
    </row>
    <row r="95" spans="1:11" s="23" customFormat="1" ht="25.5" hidden="1" customHeight="1">
      <c r="A95" s="222"/>
      <c r="B95" s="224" t="s">
        <v>96</v>
      </c>
      <c r="C95" s="225" t="s">
        <v>65</v>
      </c>
      <c r="D95" s="225" t="s">
        <v>114</v>
      </c>
      <c r="E95" s="225" t="s">
        <v>114</v>
      </c>
      <c r="F95" s="225" t="s">
        <v>118</v>
      </c>
      <c r="G95" s="225" t="s">
        <v>119</v>
      </c>
      <c r="H95" s="243">
        <v>0</v>
      </c>
      <c r="I95" s="122">
        <v>0</v>
      </c>
      <c r="J95" s="122">
        <f>H95+I95</f>
        <v>0</v>
      </c>
    </row>
    <row r="96" spans="1:11" s="23" customFormat="1" ht="25.5" customHeight="1">
      <c r="A96" s="222"/>
      <c r="B96" s="101" t="s">
        <v>336</v>
      </c>
      <c r="C96" s="98" t="s">
        <v>65</v>
      </c>
      <c r="D96" s="98" t="s">
        <v>94</v>
      </c>
      <c r="E96" s="98" t="s">
        <v>88</v>
      </c>
      <c r="F96" s="121" t="s">
        <v>340</v>
      </c>
      <c r="G96" s="46"/>
      <c r="H96" s="260">
        <f>H97</f>
        <v>0</v>
      </c>
      <c r="I96" s="260">
        <f>I97+I98</f>
        <v>36.33</v>
      </c>
      <c r="J96" s="260">
        <f>J97+J98</f>
        <v>36.33</v>
      </c>
    </row>
    <row r="97" spans="1:10" s="23" customFormat="1" ht="25.5" customHeight="1">
      <c r="A97" s="222"/>
      <c r="B97" s="101" t="s">
        <v>206</v>
      </c>
      <c r="C97" s="98" t="s">
        <v>65</v>
      </c>
      <c r="D97" s="98" t="s">
        <v>94</v>
      </c>
      <c r="E97" s="98" t="s">
        <v>88</v>
      </c>
      <c r="F97" s="121" t="s">
        <v>340</v>
      </c>
      <c r="G97" s="46" t="s">
        <v>99</v>
      </c>
      <c r="H97" s="260">
        <v>0</v>
      </c>
      <c r="I97" s="134">
        <v>27.9</v>
      </c>
      <c r="J97" s="134">
        <f>H97+I97</f>
        <v>27.9</v>
      </c>
    </row>
    <row r="98" spans="1:10" s="23" customFormat="1" ht="44.25" customHeight="1">
      <c r="A98" s="222"/>
      <c r="B98" s="101" t="s">
        <v>208</v>
      </c>
      <c r="C98" s="98" t="s">
        <v>65</v>
      </c>
      <c r="D98" s="98" t="s">
        <v>94</v>
      </c>
      <c r="E98" s="98" t="s">
        <v>88</v>
      </c>
      <c r="F98" s="121" t="s">
        <v>340</v>
      </c>
      <c r="G98" s="46" t="s">
        <v>207</v>
      </c>
      <c r="H98" s="260">
        <v>0</v>
      </c>
      <c r="I98" s="134">
        <v>8.43</v>
      </c>
      <c r="J98" s="134">
        <f>H98+I98</f>
        <v>8.43</v>
      </c>
    </row>
    <row r="99" spans="1:10" ht="33" customHeight="1">
      <c r="A99" s="300" t="s">
        <v>32</v>
      </c>
      <c r="B99" s="300"/>
      <c r="C99" s="300"/>
      <c r="D99" s="300"/>
      <c r="E99" s="300"/>
      <c r="F99" s="300"/>
      <c r="G99" s="122"/>
      <c r="H99" s="244">
        <f>H8</f>
        <v>9230.6290000000008</v>
      </c>
      <c r="I99" s="122">
        <f>I8</f>
        <v>487.89599999999996</v>
      </c>
      <c r="J99" s="122">
        <f>J8</f>
        <v>9718.5249999999996</v>
      </c>
    </row>
    <row r="103" spans="1:10" ht="18.75">
      <c r="J103" s="216"/>
    </row>
    <row r="104" spans="1:10" ht="18.75">
      <c r="J104" s="216"/>
    </row>
  </sheetData>
  <mergeCells count="10">
    <mergeCell ref="G1:J1"/>
    <mergeCell ref="A3:J3"/>
    <mergeCell ref="G4:J4"/>
    <mergeCell ref="A99:F99"/>
    <mergeCell ref="A5:A6"/>
    <mergeCell ref="B5:B6"/>
    <mergeCell ref="C5:G5"/>
    <mergeCell ref="J5:J6"/>
    <mergeCell ref="H5:H6"/>
    <mergeCell ref="I5:I6"/>
  </mergeCells>
  <phoneticPr fontId="4" type="noConversion"/>
  <pageMargins left="0.98425196850393704" right="0.35433070866141736" top="0.78740157480314965" bottom="0.78740157480314965" header="0.51181102362204722" footer="0.51181102362204722"/>
  <pageSetup paperSize="9" scale="41" orientation="portrait" r:id="rId1"/>
  <headerFooter alignWithMargins="0"/>
  <rowBreaks count="1" manualBreakCount="1">
    <brk id="4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 enableFormatConditionsCalculation="0">
    <tabColor indexed="10"/>
  </sheetPr>
  <dimension ref="A1:K79"/>
  <sheetViews>
    <sheetView view="pageBreakPreview" zoomScale="75" zoomScaleNormal="75" zoomScaleSheetLayoutView="75" workbookViewId="0">
      <selection activeCell="D13" sqref="D13"/>
    </sheetView>
  </sheetViews>
  <sheetFormatPr defaultRowHeight="12.75"/>
  <cols>
    <col min="1" max="1" width="7.140625" style="16" customWidth="1"/>
    <col min="2" max="2" width="60.5703125" style="17" customWidth="1"/>
    <col min="3" max="3" width="12.85546875" style="18" customWidth="1"/>
    <col min="4" max="4" width="11.7109375" style="18" customWidth="1"/>
    <col min="5" max="5" width="14.42578125" style="18" customWidth="1"/>
    <col min="6" max="6" width="18.7109375" style="18" customWidth="1"/>
    <col min="7" max="7" width="12.7109375" style="18" customWidth="1"/>
    <col min="8" max="8" width="13.28515625" style="18" customWidth="1"/>
    <col min="9" max="9" width="13.5703125" style="18" customWidth="1"/>
    <col min="10" max="10" width="15.7109375" style="18" customWidth="1"/>
    <col min="11" max="11" width="17.140625" style="19" customWidth="1"/>
    <col min="12" max="16384" width="9.140625" style="19"/>
  </cols>
  <sheetData>
    <row r="1" spans="1:11" ht="107.25" customHeight="1">
      <c r="G1" s="181"/>
      <c r="H1" s="308" t="s">
        <v>346</v>
      </c>
      <c r="I1" s="308"/>
      <c r="J1" s="308"/>
      <c r="K1" s="308"/>
    </row>
    <row r="2" spans="1:11" ht="21.75" customHeight="1">
      <c r="G2" s="151"/>
      <c r="H2" s="151"/>
      <c r="I2" s="151"/>
      <c r="J2" s="20"/>
    </row>
    <row r="3" spans="1:11" s="7" customFormat="1" ht="37.5" customHeight="1">
      <c r="A3" s="298" t="s">
        <v>264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1" s="23" customFormat="1" ht="15.75">
      <c r="A4" s="21"/>
      <c r="B4" s="21"/>
      <c r="C4" s="21"/>
      <c r="D4" s="21"/>
      <c r="E4" s="21"/>
      <c r="F4" s="22"/>
      <c r="G4" s="299"/>
      <c r="H4" s="299"/>
      <c r="I4" s="299"/>
      <c r="J4" s="299"/>
      <c r="K4" s="182" t="s">
        <v>57</v>
      </c>
    </row>
    <row r="5" spans="1:11" s="23" customFormat="1" ht="18.75" customHeight="1">
      <c r="A5" s="301" t="s">
        <v>38</v>
      </c>
      <c r="B5" s="302" t="s">
        <v>39</v>
      </c>
      <c r="C5" s="285" t="s">
        <v>210</v>
      </c>
      <c r="D5" s="285"/>
      <c r="E5" s="285"/>
      <c r="F5" s="285"/>
      <c r="G5" s="285"/>
      <c r="H5" s="294" t="s">
        <v>225</v>
      </c>
      <c r="I5" s="294" t="s">
        <v>223</v>
      </c>
      <c r="J5" s="294" t="s">
        <v>261</v>
      </c>
      <c r="K5" s="294" t="s">
        <v>268</v>
      </c>
    </row>
    <row r="6" spans="1:11" s="25" customFormat="1" ht="40.5" customHeight="1">
      <c r="A6" s="301"/>
      <c r="B6" s="303"/>
      <c r="C6" s="44" t="s">
        <v>211</v>
      </c>
      <c r="D6" s="46" t="s">
        <v>61</v>
      </c>
      <c r="E6" s="46" t="s">
        <v>62</v>
      </c>
      <c r="F6" s="46" t="s">
        <v>63</v>
      </c>
      <c r="G6" s="46" t="s">
        <v>64</v>
      </c>
      <c r="H6" s="295"/>
      <c r="I6" s="295"/>
      <c r="J6" s="295"/>
      <c r="K6" s="295"/>
    </row>
    <row r="7" spans="1:11" s="23" customFormat="1" ht="18.75">
      <c r="A7" s="90">
        <v>1</v>
      </c>
      <c r="B7" s="90">
        <v>2</v>
      </c>
      <c r="C7" s="46" t="s">
        <v>40</v>
      </c>
      <c r="D7" s="46" t="s">
        <v>41</v>
      </c>
      <c r="E7" s="46" t="s">
        <v>42</v>
      </c>
      <c r="F7" s="46" t="s">
        <v>43</v>
      </c>
      <c r="G7" s="46" t="s">
        <v>44</v>
      </c>
      <c r="H7" s="90">
        <v>9</v>
      </c>
      <c r="I7" s="46"/>
      <c r="J7" s="90">
        <v>8</v>
      </c>
      <c r="K7" s="90">
        <v>9</v>
      </c>
    </row>
    <row r="8" spans="1:11" s="23" customFormat="1" ht="42" customHeight="1">
      <c r="A8" s="108" t="s">
        <v>98</v>
      </c>
      <c r="B8" s="107" t="s">
        <v>0</v>
      </c>
      <c r="C8" s="105" t="s">
        <v>65</v>
      </c>
      <c r="D8" s="105"/>
      <c r="E8" s="105"/>
      <c r="F8" s="105"/>
      <c r="G8" s="105"/>
      <c r="H8" s="106">
        <v>9383.2900000000009</v>
      </c>
      <c r="I8" s="106">
        <f>I9+I29+I42+I48+I59+I65+I70+I76</f>
        <v>-1575.58</v>
      </c>
      <c r="J8" s="106">
        <f>J9+J29+J42+J48+J59+J65+J70+J76</f>
        <v>7807.71</v>
      </c>
      <c r="K8" s="106">
        <f>K9+K29+K42+K48+K59+K65+K70+K76</f>
        <v>8049.9</v>
      </c>
    </row>
    <row r="9" spans="1:11" s="23" customFormat="1" ht="28.5" customHeight="1">
      <c r="A9" s="108" t="s">
        <v>79</v>
      </c>
      <c r="B9" s="107" t="s">
        <v>77</v>
      </c>
      <c r="C9" s="105" t="s">
        <v>65</v>
      </c>
      <c r="D9" s="105" t="s">
        <v>78</v>
      </c>
      <c r="E9" s="105"/>
      <c r="F9" s="105"/>
      <c r="G9" s="105"/>
      <c r="H9" s="106">
        <v>3263.99</v>
      </c>
      <c r="I9" s="106">
        <f>I10+I14+I25</f>
        <v>0</v>
      </c>
      <c r="J9" s="106">
        <f>J10+J14+J25</f>
        <v>3263.9900000000002</v>
      </c>
      <c r="K9" s="106">
        <f>K10+K14+K25</f>
        <v>3264.13</v>
      </c>
    </row>
    <row r="10" spans="1:11" s="23" customFormat="1" ht="56.25" customHeight="1">
      <c r="A10" s="108"/>
      <c r="B10" s="100" t="s">
        <v>168</v>
      </c>
      <c r="C10" s="98" t="s">
        <v>65</v>
      </c>
      <c r="D10" s="98" t="s">
        <v>78</v>
      </c>
      <c r="E10" s="98" t="s">
        <v>80</v>
      </c>
      <c r="F10" s="105"/>
      <c r="G10" s="105"/>
      <c r="H10" s="214">
        <v>634.98</v>
      </c>
      <c r="I10" s="99">
        <f>I11</f>
        <v>0</v>
      </c>
      <c r="J10" s="99">
        <f>J11</f>
        <v>634.98</v>
      </c>
      <c r="K10" s="214">
        <f>K11</f>
        <v>634.98</v>
      </c>
    </row>
    <row r="11" spans="1:11" s="23" customFormat="1" ht="44.25" customHeight="1">
      <c r="A11" s="108"/>
      <c r="B11" s="67" t="s">
        <v>1</v>
      </c>
      <c r="C11" s="98" t="s">
        <v>65</v>
      </c>
      <c r="D11" s="98" t="s">
        <v>78</v>
      </c>
      <c r="E11" s="98" t="s">
        <v>80</v>
      </c>
      <c r="F11" s="98" t="s">
        <v>204</v>
      </c>
      <c r="G11" s="98"/>
      <c r="H11" s="99">
        <v>634.98</v>
      </c>
      <c r="I11" s="99">
        <f>I12+I13</f>
        <v>0</v>
      </c>
      <c r="J11" s="99">
        <f>J12+J13</f>
        <v>634.98</v>
      </c>
      <c r="K11" s="99">
        <f>K12+K13</f>
        <v>634.98</v>
      </c>
    </row>
    <row r="12" spans="1:11" s="23" customFormat="1" ht="50.25" customHeight="1">
      <c r="A12" s="108"/>
      <c r="B12" s="152" t="s">
        <v>206</v>
      </c>
      <c r="C12" s="98" t="s">
        <v>65</v>
      </c>
      <c r="D12" s="98" t="s">
        <v>78</v>
      </c>
      <c r="E12" s="98" t="s">
        <v>80</v>
      </c>
      <c r="F12" s="98" t="s">
        <v>204</v>
      </c>
      <c r="G12" s="98" t="s">
        <v>99</v>
      </c>
      <c r="H12" s="214">
        <v>487.7</v>
      </c>
      <c r="I12" s="99">
        <v>0</v>
      </c>
      <c r="J12" s="99">
        <f>H12+I12</f>
        <v>487.7</v>
      </c>
      <c r="K12" s="214">
        <v>487.7</v>
      </c>
    </row>
    <row r="13" spans="1:11" s="23" customFormat="1" ht="94.5" customHeight="1">
      <c r="A13" s="108"/>
      <c r="B13" s="101" t="s">
        <v>208</v>
      </c>
      <c r="C13" s="98" t="s">
        <v>65</v>
      </c>
      <c r="D13" s="98" t="s">
        <v>78</v>
      </c>
      <c r="E13" s="98" t="s">
        <v>80</v>
      </c>
      <c r="F13" s="98" t="s">
        <v>204</v>
      </c>
      <c r="G13" s="98" t="s">
        <v>207</v>
      </c>
      <c r="H13" s="214">
        <v>147.28</v>
      </c>
      <c r="I13" s="99">
        <v>0</v>
      </c>
      <c r="J13" s="99">
        <f>H13+I13</f>
        <v>147.28</v>
      </c>
      <c r="K13" s="214">
        <v>147.28</v>
      </c>
    </row>
    <row r="14" spans="1:11" s="24" customFormat="1" ht="78" customHeight="1">
      <c r="A14" s="109"/>
      <c r="B14" s="87" t="s">
        <v>35</v>
      </c>
      <c r="C14" s="98" t="s">
        <v>65</v>
      </c>
      <c r="D14" s="98" t="s">
        <v>78</v>
      </c>
      <c r="E14" s="98" t="s">
        <v>82</v>
      </c>
      <c r="F14" s="98"/>
      <c r="G14" s="98"/>
      <c r="H14" s="214">
        <v>2569.0100000000002</v>
      </c>
      <c r="I14" s="99">
        <f t="shared" ref="I14:K15" si="0">I15</f>
        <v>0</v>
      </c>
      <c r="J14" s="99">
        <f t="shared" si="0"/>
        <v>2569.0100000000002</v>
      </c>
      <c r="K14" s="214">
        <f t="shared" si="0"/>
        <v>2569.15</v>
      </c>
    </row>
    <row r="15" spans="1:11" s="24" customFormat="1" ht="97.5" customHeight="1">
      <c r="A15" s="109"/>
      <c r="B15" s="120" t="s">
        <v>279</v>
      </c>
      <c r="C15" s="98" t="s">
        <v>65</v>
      </c>
      <c r="D15" s="98" t="s">
        <v>78</v>
      </c>
      <c r="E15" s="98" t="s">
        <v>82</v>
      </c>
      <c r="F15" s="121" t="s">
        <v>239</v>
      </c>
      <c r="G15" s="98"/>
      <c r="H15" s="99">
        <v>2569.0100000000002</v>
      </c>
      <c r="I15" s="99">
        <f t="shared" si="0"/>
        <v>0</v>
      </c>
      <c r="J15" s="99">
        <f t="shared" si="0"/>
        <v>2569.0100000000002</v>
      </c>
      <c r="K15" s="99">
        <f t="shared" si="0"/>
        <v>2569.15</v>
      </c>
    </row>
    <row r="16" spans="1:11" s="24" customFormat="1" ht="60" customHeight="1">
      <c r="A16" s="109"/>
      <c r="B16" s="116" t="s">
        <v>240</v>
      </c>
      <c r="C16" s="98" t="s">
        <v>65</v>
      </c>
      <c r="D16" s="98" t="s">
        <v>78</v>
      </c>
      <c r="E16" s="98" t="s">
        <v>82</v>
      </c>
      <c r="F16" s="121" t="s">
        <v>201</v>
      </c>
      <c r="G16" s="98"/>
      <c r="H16" s="99">
        <v>2569.0100000000002</v>
      </c>
      <c r="I16" s="99">
        <f>I17+I18+I19</f>
        <v>0</v>
      </c>
      <c r="J16" s="99">
        <f>J17+J18+J19</f>
        <v>2569.0100000000002</v>
      </c>
      <c r="K16" s="99">
        <f>K17+K18+K19</f>
        <v>2569.15</v>
      </c>
    </row>
    <row r="17" spans="1:11" s="24" customFormat="1" ht="46.5" customHeight="1">
      <c r="A17" s="109"/>
      <c r="B17" s="152" t="s">
        <v>206</v>
      </c>
      <c r="C17" s="98" t="s">
        <v>65</v>
      </c>
      <c r="D17" s="98" t="s">
        <v>78</v>
      </c>
      <c r="E17" s="98" t="s">
        <v>82</v>
      </c>
      <c r="F17" s="121" t="s">
        <v>202</v>
      </c>
      <c r="G17" s="98" t="s">
        <v>99</v>
      </c>
      <c r="H17" s="214">
        <v>1745.54</v>
      </c>
      <c r="I17" s="99">
        <v>0</v>
      </c>
      <c r="J17" s="99">
        <f>H17+I17</f>
        <v>1745.54</v>
      </c>
      <c r="K17" s="214">
        <v>1745.54</v>
      </c>
    </row>
    <row r="18" spans="1:11" s="24" customFormat="1" ht="78.75" customHeight="1">
      <c r="A18" s="109"/>
      <c r="B18" s="101" t="s">
        <v>208</v>
      </c>
      <c r="C18" s="98" t="s">
        <v>65</v>
      </c>
      <c r="D18" s="98" t="s">
        <v>78</v>
      </c>
      <c r="E18" s="98" t="s">
        <v>82</v>
      </c>
      <c r="F18" s="121" t="s">
        <v>202</v>
      </c>
      <c r="G18" s="98" t="s">
        <v>207</v>
      </c>
      <c r="H18" s="214">
        <v>527.15</v>
      </c>
      <c r="I18" s="99">
        <v>0</v>
      </c>
      <c r="J18" s="99">
        <f>H18+I18</f>
        <v>527.15</v>
      </c>
      <c r="K18" s="214">
        <v>527.29</v>
      </c>
    </row>
    <row r="19" spans="1:11" s="24" customFormat="1" ht="60" customHeight="1">
      <c r="A19" s="109"/>
      <c r="B19" s="101" t="s">
        <v>241</v>
      </c>
      <c r="C19" s="98" t="s">
        <v>65</v>
      </c>
      <c r="D19" s="98" t="s">
        <v>78</v>
      </c>
      <c r="E19" s="98" t="s">
        <v>82</v>
      </c>
      <c r="F19" s="121" t="s">
        <v>203</v>
      </c>
      <c r="G19" s="98"/>
      <c r="H19" s="99">
        <v>296.32</v>
      </c>
      <c r="I19" s="99">
        <f>I20+I21+I22+I23+I24</f>
        <v>0</v>
      </c>
      <c r="J19" s="99">
        <f>J20+J21+J22+J23+J24</f>
        <v>296.32000000000005</v>
      </c>
      <c r="K19" s="99">
        <f>K20+K21+K22+K23+K24</f>
        <v>296.32000000000005</v>
      </c>
    </row>
    <row r="20" spans="1:11" s="24" customFormat="1" ht="54" customHeight="1">
      <c r="A20" s="109"/>
      <c r="B20" s="101" t="s">
        <v>100</v>
      </c>
      <c r="C20" s="98" t="s">
        <v>65</v>
      </c>
      <c r="D20" s="98" t="s">
        <v>78</v>
      </c>
      <c r="E20" s="98" t="s">
        <v>82</v>
      </c>
      <c r="F20" s="121" t="s">
        <v>203</v>
      </c>
      <c r="G20" s="98" t="s">
        <v>101</v>
      </c>
      <c r="H20" s="214">
        <v>2</v>
      </c>
      <c r="I20" s="99">
        <v>0</v>
      </c>
      <c r="J20" s="99">
        <v>2</v>
      </c>
      <c r="K20" s="214">
        <v>2</v>
      </c>
    </row>
    <row r="21" spans="1:11" s="24" customFormat="1" ht="59.25" customHeight="1">
      <c r="A21" s="109"/>
      <c r="B21" s="101" t="s">
        <v>2</v>
      </c>
      <c r="C21" s="98" t="s">
        <v>65</v>
      </c>
      <c r="D21" s="98" t="s">
        <v>78</v>
      </c>
      <c r="E21" s="98" t="s">
        <v>82</v>
      </c>
      <c r="F21" s="121" t="s">
        <v>203</v>
      </c>
      <c r="G21" s="98" t="s">
        <v>106</v>
      </c>
      <c r="H21" s="214">
        <v>279.72000000000003</v>
      </c>
      <c r="I21" s="99">
        <v>0</v>
      </c>
      <c r="J21" s="99">
        <f>H21+I21</f>
        <v>279.72000000000003</v>
      </c>
      <c r="K21" s="214">
        <v>279.72000000000003</v>
      </c>
    </row>
    <row r="22" spans="1:11" s="24" customFormat="1" ht="60.75" customHeight="1">
      <c r="A22" s="109"/>
      <c r="B22" s="101" t="s">
        <v>102</v>
      </c>
      <c r="C22" s="98" t="s">
        <v>65</v>
      </c>
      <c r="D22" s="98" t="s">
        <v>78</v>
      </c>
      <c r="E22" s="98" t="s">
        <v>82</v>
      </c>
      <c r="F22" s="121" t="s">
        <v>203</v>
      </c>
      <c r="G22" s="98">
        <v>851</v>
      </c>
      <c r="H22" s="214">
        <v>3.8</v>
      </c>
      <c r="I22" s="99">
        <v>0</v>
      </c>
      <c r="J22" s="99">
        <f>H22+I22</f>
        <v>3.8</v>
      </c>
      <c r="K22" s="214">
        <v>3.8</v>
      </c>
    </row>
    <row r="23" spans="1:11" s="24" customFormat="1" ht="51" customHeight="1">
      <c r="A23" s="109"/>
      <c r="B23" s="101" t="s">
        <v>103</v>
      </c>
      <c r="C23" s="98" t="s">
        <v>65</v>
      </c>
      <c r="D23" s="98" t="s">
        <v>78</v>
      </c>
      <c r="E23" s="98" t="s">
        <v>82</v>
      </c>
      <c r="F23" s="121" t="s">
        <v>203</v>
      </c>
      <c r="G23" s="98">
        <v>852</v>
      </c>
      <c r="H23" s="214">
        <v>0</v>
      </c>
      <c r="I23" s="99">
        <v>0</v>
      </c>
      <c r="J23" s="99">
        <f>H23+I23</f>
        <v>0</v>
      </c>
      <c r="K23" s="214">
        <v>0</v>
      </c>
    </row>
    <row r="24" spans="1:11" s="24" customFormat="1" ht="33" customHeight="1">
      <c r="A24" s="109"/>
      <c r="B24" s="101" t="s">
        <v>227</v>
      </c>
      <c r="C24" s="98" t="s">
        <v>65</v>
      </c>
      <c r="D24" s="98" t="s">
        <v>78</v>
      </c>
      <c r="E24" s="98" t="s">
        <v>82</v>
      </c>
      <c r="F24" s="121" t="s">
        <v>203</v>
      </c>
      <c r="G24" s="98" t="s">
        <v>228</v>
      </c>
      <c r="H24" s="99">
        <v>10.8</v>
      </c>
      <c r="I24" s="99">
        <v>0</v>
      </c>
      <c r="J24" s="99">
        <f>H24+I24</f>
        <v>10.8</v>
      </c>
      <c r="K24" s="99">
        <f>I24+J24</f>
        <v>10.8</v>
      </c>
    </row>
    <row r="25" spans="1:11" s="24" customFormat="1" ht="24" customHeight="1">
      <c r="A25" s="109"/>
      <c r="B25" s="87" t="s">
        <v>3</v>
      </c>
      <c r="C25" s="98" t="s">
        <v>65</v>
      </c>
      <c r="D25" s="98" t="s">
        <v>78</v>
      </c>
      <c r="E25" s="98" t="s">
        <v>94</v>
      </c>
      <c r="F25" s="98"/>
      <c r="G25" s="98"/>
      <c r="H25" s="214">
        <v>60</v>
      </c>
      <c r="I25" s="99">
        <f>I26</f>
        <v>0</v>
      </c>
      <c r="J25" s="99">
        <f t="shared" ref="J25:K27" si="1">J26</f>
        <v>60</v>
      </c>
      <c r="K25" s="214">
        <f t="shared" si="1"/>
        <v>60</v>
      </c>
    </row>
    <row r="26" spans="1:11" s="24" customFormat="1" ht="24" customHeight="1">
      <c r="A26" s="109"/>
      <c r="B26" s="100" t="s">
        <v>167</v>
      </c>
      <c r="C26" s="98" t="s">
        <v>65</v>
      </c>
      <c r="D26" s="98" t="s">
        <v>78</v>
      </c>
      <c r="E26" s="98" t="s">
        <v>94</v>
      </c>
      <c r="F26" s="98" t="s">
        <v>196</v>
      </c>
      <c r="G26" s="98"/>
      <c r="H26" s="214">
        <v>60</v>
      </c>
      <c r="I26" s="99">
        <f>I27</f>
        <v>0</v>
      </c>
      <c r="J26" s="99">
        <f t="shared" si="1"/>
        <v>60</v>
      </c>
      <c r="K26" s="214">
        <f t="shared" si="1"/>
        <v>60</v>
      </c>
    </row>
    <row r="27" spans="1:11" s="24" customFormat="1" ht="45" customHeight="1">
      <c r="A27" s="109"/>
      <c r="B27" s="118" t="s">
        <v>4</v>
      </c>
      <c r="C27" s="98" t="s">
        <v>65</v>
      </c>
      <c r="D27" s="98" t="s">
        <v>78</v>
      </c>
      <c r="E27" s="98" t="s">
        <v>94</v>
      </c>
      <c r="F27" s="98" t="s">
        <v>205</v>
      </c>
      <c r="G27" s="98"/>
      <c r="H27" s="214">
        <v>60</v>
      </c>
      <c r="I27" s="99">
        <f>I28</f>
        <v>0</v>
      </c>
      <c r="J27" s="99">
        <f t="shared" si="1"/>
        <v>60</v>
      </c>
      <c r="K27" s="214">
        <f t="shared" si="1"/>
        <v>60</v>
      </c>
    </row>
    <row r="28" spans="1:11" s="24" customFormat="1" ht="24" customHeight="1">
      <c r="A28" s="109"/>
      <c r="B28" s="66" t="s">
        <v>5</v>
      </c>
      <c r="C28" s="98" t="s">
        <v>65</v>
      </c>
      <c r="D28" s="98" t="s">
        <v>78</v>
      </c>
      <c r="E28" s="98" t="s">
        <v>94</v>
      </c>
      <c r="F28" s="98" t="s">
        <v>205</v>
      </c>
      <c r="G28" s="98" t="s">
        <v>6</v>
      </c>
      <c r="H28" s="214">
        <v>60</v>
      </c>
      <c r="I28" s="99">
        <v>0</v>
      </c>
      <c r="J28" s="99">
        <f>H28+I28</f>
        <v>60</v>
      </c>
      <c r="K28" s="214">
        <v>60</v>
      </c>
    </row>
    <row r="29" spans="1:11" s="23" customFormat="1" ht="37.5">
      <c r="A29" s="108" t="s">
        <v>81</v>
      </c>
      <c r="B29" s="96" t="s">
        <v>84</v>
      </c>
      <c r="C29" s="105" t="s">
        <v>65</v>
      </c>
      <c r="D29" s="105" t="s">
        <v>83</v>
      </c>
      <c r="E29" s="105"/>
      <c r="F29" s="105"/>
      <c r="G29" s="105"/>
      <c r="H29" s="106">
        <v>65</v>
      </c>
      <c r="I29" s="106">
        <f>I30+I34+I38</f>
        <v>0</v>
      </c>
      <c r="J29" s="106">
        <f>J30+J34+J38</f>
        <v>65</v>
      </c>
      <c r="K29" s="106">
        <f>K30+K34+K38</f>
        <v>65</v>
      </c>
    </row>
    <row r="30" spans="1:11" s="23" customFormat="1" ht="60" customHeight="1">
      <c r="A30" s="108"/>
      <c r="B30" s="119" t="s">
        <v>183</v>
      </c>
      <c r="C30" s="98" t="s">
        <v>65</v>
      </c>
      <c r="D30" s="98" t="s">
        <v>83</v>
      </c>
      <c r="E30" s="98" t="s">
        <v>115</v>
      </c>
      <c r="F30" s="98"/>
      <c r="G30" s="98"/>
      <c r="H30" s="214">
        <v>40</v>
      </c>
      <c r="I30" s="99">
        <f t="shared" ref="I30:K32" si="2">I31</f>
        <v>0</v>
      </c>
      <c r="J30" s="99">
        <f t="shared" si="2"/>
        <v>40</v>
      </c>
      <c r="K30" s="99">
        <f t="shared" si="2"/>
        <v>40</v>
      </c>
    </row>
    <row r="31" spans="1:11" s="23" customFormat="1" ht="93.75">
      <c r="A31" s="108"/>
      <c r="B31" s="116" t="s">
        <v>280</v>
      </c>
      <c r="C31" s="98" t="s">
        <v>65</v>
      </c>
      <c r="D31" s="98" t="s">
        <v>83</v>
      </c>
      <c r="E31" s="98" t="s">
        <v>115</v>
      </c>
      <c r="F31" s="98" t="s">
        <v>185</v>
      </c>
      <c r="G31" s="105"/>
      <c r="H31" s="214">
        <v>40</v>
      </c>
      <c r="I31" s="99">
        <f t="shared" si="2"/>
        <v>0</v>
      </c>
      <c r="J31" s="99">
        <f t="shared" si="2"/>
        <v>40</v>
      </c>
      <c r="K31" s="214">
        <f t="shared" si="2"/>
        <v>40</v>
      </c>
    </row>
    <row r="32" spans="1:11" s="23" customFormat="1" ht="64.5" customHeight="1">
      <c r="A32" s="108"/>
      <c r="B32" s="128" t="s">
        <v>250</v>
      </c>
      <c r="C32" s="98" t="s">
        <v>65</v>
      </c>
      <c r="D32" s="98" t="s">
        <v>83</v>
      </c>
      <c r="E32" s="98" t="s">
        <v>115</v>
      </c>
      <c r="F32" s="98" t="s">
        <v>189</v>
      </c>
      <c r="G32" s="98"/>
      <c r="H32" s="214">
        <v>40</v>
      </c>
      <c r="I32" s="99">
        <f t="shared" si="2"/>
        <v>0</v>
      </c>
      <c r="J32" s="99">
        <f t="shared" si="2"/>
        <v>40</v>
      </c>
      <c r="K32" s="214">
        <f t="shared" si="2"/>
        <v>40</v>
      </c>
    </row>
    <row r="33" spans="1:11" s="23" customFormat="1" ht="36" customHeight="1">
      <c r="A33" s="108"/>
      <c r="B33" s="104" t="s">
        <v>2</v>
      </c>
      <c r="C33" s="98" t="s">
        <v>65</v>
      </c>
      <c r="D33" s="98" t="s">
        <v>83</v>
      </c>
      <c r="E33" s="98" t="s">
        <v>115</v>
      </c>
      <c r="F33" s="98" t="s">
        <v>189</v>
      </c>
      <c r="G33" s="103" t="s">
        <v>106</v>
      </c>
      <c r="H33" s="214">
        <v>40</v>
      </c>
      <c r="I33" s="70">
        <v>0</v>
      </c>
      <c r="J33" s="99">
        <f>H33+I33</f>
        <v>40</v>
      </c>
      <c r="K33" s="214">
        <v>40</v>
      </c>
    </row>
    <row r="34" spans="1:11" s="23" customFormat="1" ht="18.75">
      <c r="A34" s="108"/>
      <c r="B34" s="101" t="s">
        <v>171</v>
      </c>
      <c r="C34" s="98" t="s">
        <v>65</v>
      </c>
      <c r="D34" s="98" t="s">
        <v>83</v>
      </c>
      <c r="E34" s="98" t="s">
        <v>170</v>
      </c>
      <c r="F34" s="105"/>
      <c r="G34" s="105"/>
      <c r="H34" s="214">
        <v>23</v>
      </c>
      <c r="I34" s="99">
        <f t="shared" ref="I34:K36" si="3">I35</f>
        <v>0</v>
      </c>
      <c r="J34" s="99">
        <f t="shared" si="3"/>
        <v>23</v>
      </c>
      <c r="K34" s="99">
        <f t="shared" si="3"/>
        <v>23</v>
      </c>
    </row>
    <row r="35" spans="1:11" ht="102.75" customHeight="1">
      <c r="A35" s="101"/>
      <c r="B35" s="116" t="s">
        <v>276</v>
      </c>
      <c r="C35" s="98" t="s">
        <v>65</v>
      </c>
      <c r="D35" s="98" t="s">
        <v>83</v>
      </c>
      <c r="E35" s="98" t="s">
        <v>170</v>
      </c>
      <c r="F35" s="98" t="s">
        <v>185</v>
      </c>
      <c r="G35" s="98"/>
      <c r="H35" s="214">
        <v>23</v>
      </c>
      <c r="I35" s="99">
        <f t="shared" si="3"/>
        <v>0</v>
      </c>
      <c r="J35" s="99">
        <f t="shared" si="3"/>
        <v>23</v>
      </c>
      <c r="K35" s="214">
        <f t="shared" si="3"/>
        <v>23</v>
      </c>
    </row>
    <row r="36" spans="1:11" ht="54.75" customHeight="1">
      <c r="A36" s="101"/>
      <c r="B36" s="100" t="s">
        <v>243</v>
      </c>
      <c r="C36" s="98" t="s">
        <v>65</v>
      </c>
      <c r="D36" s="98" t="s">
        <v>83</v>
      </c>
      <c r="E36" s="98" t="s">
        <v>170</v>
      </c>
      <c r="F36" s="98" t="s">
        <v>186</v>
      </c>
      <c r="G36" s="98"/>
      <c r="H36" s="214">
        <v>23</v>
      </c>
      <c r="I36" s="99">
        <f t="shared" si="3"/>
        <v>0</v>
      </c>
      <c r="J36" s="99">
        <f t="shared" si="3"/>
        <v>23</v>
      </c>
      <c r="K36" s="214">
        <f t="shared" si="3"/>
        <v>23</v>
      </c>
    </row>
    <row r="37" spans="1:11" ht="62.25" customHeight="1">
      <c r="A37" s="111"/>
      <c r="B37" s="104" t="s">
        <v>2</v>
      </c>
      <c r="C37" s="98" t="s">
        <v>65</v>
      </c>
      <c r="D37" s="98" t="s">
        <v>83</v>
      </c>
      <c r="E37" s="98" t="s">
        <v>170</v>
      </c>
      <c r="F37" s="98" t="s">
        <v>186</v>
      </c>
      <c r="G37" s="98">
        <v>244</v>
      </c>
      <c r="H37" s="214">
        <v>23</v>
      </c>
      <c r="I37" s="99">
        <v>0</v>
      </c>
      <c r="J37" s="99">
        <f>H37+I37</f>
        <v>23</v>
      </c>
      <c r="K37" s="214">
        <v>23</v>
      </c>
    </row>
    <row r="38" spans="1:11" ht="38.25" customHeight="1">
      <c r="A38" s="111"/>
      <c r="B38" s="100" t="s">
        <v>113</v>
      </c>
      <c r="C38" s="98" t="s">
        <v>65</v>
      </c>
      <c r="D38" s="98" t="s">
        <v>83</v>
      </c>
      <c r="E38" s="98" t="s">
        <v>112</v>
      </c>
      <c r="F38" s="98"/>
      <c r="G38" s="98"/>
      <c r="H38" s="99">
        <v>2</v>
      </c>
      <c r="I38" s="99">
        <f t="shared" ref="I38:K40" si="4">I39</f>
        <v>0</v>
      </c>
      <c r="J38" s="99">
        <f t="shared" si="4"/>
        <v>2</v>
      </c>
      <c r="K38" s="99">
        <f t="shared" si="4"/>
        <v>2</v>
      </c>
    </row>
    <row r="39" spans="1:11" ht="97.5" customHeight="1">
      <c r="A39" s="111"/>
      <c r="B39" s="116" t="s">
        <v>276</v>
      </c>
      <c r="C39" s="98" t="s">
        <v>65</v>
      </c>
      <c r="D39" s="98" t="s">
        <v>83</v>
      </c>
      <c r="E39" s="98" t="s">
        <v>112</v>
      </c>
      <c r="F39" s="98" t="s">
        <v>185</v>
      </c>
      <c r="G39" s="98"/>
      <c r="H39" s="214">
        <v>2</v>
      </c>
      <c r="I39" s="99">
        <f t="shared" si="4"/>
        <v>0</v>
      </c>
      <c r="J39" s="99">
        <f t="shared" si="4"/>
        <v>2</v>
      </c>
      <c r="K39" s="214">
        <f t="shared" si="4"/>
        <v>2</v>
      </c>
    </row>
    <row r="40" spans="1:11" ht="39" customHeight="1">
      <c r="A40" s="111"/>
      <c r="B40" s="128" t="s">
        <v>245</v>
      </c>
      <c r="C40" s="98" t="s">
        <v>65</v>
      </c>
      <c r="D40" s="98" t="s">
        <v>83</v>
      </c>
      <c r="E40" s="98" t="s">
        <v>112</v>
      </c>
      <c r="F40" s="98" t="s">
        <v>190</v>
      </c>
      <c r="G40" s="98"/>
      <c r="H40" s="214">
        <v>2</v>
      </c>
      <c r="I40" s="99">
        <f t="shared" si="4"/>
        <v>0</v>
      </c>
      <c r="J40" s="99">
        <f t="shared" si="4"/>
        <v>2</v>
      </c>
      <c r="K40" s="214">
        <f t="shared" si="4"/>
        <v>2</v>
      </c>
    </row>
    <row r="41" spans="1:11" ht="44.25" customHeight="1">
      <c r="A41" s="111"/>
      <c r="B41" s="104" t="s">
        <v>2</v>
      </c>
      <c r="C41" s="98" t="s">
        <v>65</v>
      </c>
      <c r="D41" s="98" t="s">
        <v>83</v>
      </c>
      <c r="E41" s="98" t="s">
        <v>112</v>
      </c>
      <c r="F41" s="98" t="s">
        <v>190</v>
      </c>
      <c r="G41" s="103" t="s">
        <v>106</v>
      </c>
      <c r="H41" s="214">
        <v>2</v>
      </c>
      <c r="I41" s="70">
        <v>0</v>
      </c>
      <c r="J41" s="99">
        <f>H41+I41</f>
        <v>2</v>
      </c>
      <c r="K41" s="214">
        <v>2</v>
      </c>
    </row>
    <row r="42" spans="1:11" ht="26.25" customHeight="1">
      <c r="A42" s="108" t="s">
        <v>104</v>
      </c>
      <c r="B42" s="88" t="s">
        <v>85</v>
      </c>
      <c r="C42" s="115" t="s">
        <v>65</v>
      </c>
      <c r="D42" s="115" t="s">
        <v>82</v>
      </c>
      <c r="E42" s="98"/>
      <c r="F42" s="98"/>
      <c r="G42" s="98"/>
      <c r="H42" s="106">
        <v>246.73</v>
      </c>
      <c r="I42" s="106">
        <f t="shared" ref="I42:K44" si="5">I43</f>
        <v>0</v>
      </c>
      <c r="J42" s="106">
        <f t="shared" si="5"/>
        <v>246.73</v>
      </c>
      <c r="K42" s="106">
        <f t="shared" si="5"/>
        <v>246.73</v>
      </c>
    </row>
    <row r="43" spans="1:11" ht="24.75" customHeight="1">
      <c r="A43" s="108"/>
      <c r="B43" s="67" t="s">
        <v>184</v>
      </c>
      <c r="C43" s="98" t="s">
        <v>65</v>
      </c>
      <c r="D43" s="98" t="s">
        <v>82</v>
      </c>
      <c r="E43" s="98" t="s">
        <v>86</v>
      </c>
      <c r="F43" s="98"/>
      <c r="G43" s="98"/>
      <c r="H43" s="99">
        <v>246.73</v>
      </c>
      <c r="I43" s="99">
        <f t="shared" si="5"/>
        <v>0</v>
      </c>
      <c r="J43" s="99">
        <f t="shared" si="5"/>
        <v>246.73</v>
      </c>
      <c r="K43" s="99">
        <f t="shared" si="5"/>
        <v>246.73</v>
      </c>
    </row>
    <row r="44" spans="1:11" ht="99" customHeight="1">
      <c r="A44" s="108"/>
      <c r="B44" s="129" t="s">
        <v>277</v>
      </c>
      <c r="C44" s="46" t="s">
        <v>65</v>
      </c>
      <c r="D44" s="46" t="s">
        <v>82</v>
      </c>
      <c r="E44" s="46" t="s">
        <v>86</v>
      </c>
      <c r="F44" s="89" t="s">
        <v>191</v>
      </c>
      <c r="G44" s="98"/>
      <c r="H44" s="99">
        <v>246.73</v>
      </c>
      <c r="I44" s="99">
        <f t="shared" si="5"/>
        <v>0</v>
      </c>
      <c r="J44" s="99">
        <f t="shared" si="5"/>
        <v>246.73</v>
      </c>
      <c r="K44" s="99">
        <f t="shared" si="5"/>
        <v>246.73</v>
      </c>
    </row>
    <row r="45" spans="1:11" ht="46.5" customHeight="1">
      <c r="A45" s="108"/>
      <c r="B45" s="129" t="s">
        <v>249</v>
      </c>
      <c r="C45" s="46" t="s">
        <v>65</v>
      </c>
      <c r="D45" s="46" t="s">
        <v>82</v>
      </c>
      <c r="E45" s="46" t="s">
        <v>86</v>
      </c>
      <c r="F45" s="89" t="s">
        <v>192</v>
      </c>
      <c r="G45" s="98"/>
      <c r="H45" s="99">
        <v>246.73</v>
      </c>
      <c r="I45" s="99">
        <f>I46+I47</f>
        <v>0</v>
      </c>
      <c r="J45" s="99">
        <f>J46+J47</f>
        <v>246.73</v>
      </c>
      <c r="K45" s="99">
        <f>K46+K47</f>
        <v>246.73</v>
      </c>
    </row>
    <row r="46" spans="1:11" ht="48" customHeight="1">
      <c r="A46" s="108"/>
      <c r="B46" s="152" t="s">
        <v>206</v>
      </c>
      <c r="C46" s="46" t="s">
        <v>65</v>
      </c>
      <c r="D46" s="46" t="s">
        <v>82</v>
      </c>
      <c r="E46" s="46" t="s">
        <v>86</v>
      </c>
      <c r="F46" s="89" t="s">
        <v>192</v>
      </c>
      <c r="G46" s="98" t="s">
        <v>99</v>
      </c>
      <c r="H46" s="214">
        <v>189.5</v>
      </c>
      <c r="I46" s="99">
        <v>0</v>
      </c>
      <c r="J46" s="99">
        <f>H46+I46</f>
        <v>189.5</v>
      </c>
      <c r="K46" s="214">
        <v>189.5</v>
      </c>
    </row>
    <row r="47" spans="1:11" ht="77.25" customHeight="1">
      <c r="A47" s="108"/>
      <c r="B47" s="101" t="s">
        <v>208</v>
      </c>
      <c r="C47" s="46" t="s">
        <v>65</v>
      </c>
      <c r="D47" s="46" t="s">
        <v>82</v>
      </c>
      <c r="E47" s="46" t="s">
        <v>86</v>
      </c>
      <c r="F47" s="89" t="s">
        <v>192</v>
      </c>
      <c r="G47" s="98" t="s">
        <v>207</v>
      </c>
      <c r="H47" s="214">
        <v>57.23</v>
      </c>
      <c r="I47" s="99">
        <v>0</v>
      </c>
      <c r="J47" s="99">
        <f>H47+I47</f>
        <v>57.23</v>
      </c>
      <c r="K47" s="214">
        <v>57.23</v>
      </c>
    </row>
    <row r="48" spans="1:11" s="23" customFormat="1" ht="18.75">
      <c r="A48" s="108" t="s">
        <v>105</v>
      </c>
      <c r="B48" s="107" t="s">
        <v>87</v>
      </c>
      <c r="C48" s="105" t="s">
        <v>65</v>
      </c>
      <c r="D48" s="105" t="s">
        <v>88</v>
      </c>
      <c r="E48" s="105"/>
      <c r="F48" s="105"/>
      <c r="G48" s="105"/>
      <c r="H48" s="106">
        <v>1069.46</v>
      </c>
      <c r="I48" s="106">
        <f>I49+I55</f>
        <v>-325.58</v>
      </c>
      <c r="J48" s="106">
        <f>J49+J55</f>
        <v>743.88</v>
      </c>
      <c r="K48" s="106">
        <f>K49+K55</f>
        <v>741.96</v>
      </c>
    </row>
    <row r="49" spans="1:11" ht="19.5">
      <c r="A49" s="110"/>
      <c r="B49" s="100" t="s">
        <v>34</v>
      </c>
      <c r="C49" s="98" t="s">
        <v>65</v>
      </c>
      <c r="D49" s="98" t="s">
        <v>88</v>
      </c>
      <c r="E49" s="98" t="s">
        <v>83</v>
      </c>
      <c r="F49" s="98"/>
      <c r="G49" s="98"/>
      <c r="H49" s="99">
        <v>822.73</v>
      </c>
      <c r="I49" s="99">
        <f t="shared" ref="I49:K50" si="6">I50</f>
        <v>-325.58</v>
      </c>
      <c r="J49" s="99">
        <f t="shared" si="6"/>
        <v>497.15000000000003</v>
      </c>
      <c r="K49" s="99">
        <f t="shared" si="6"/>
        <v>495.23</v>
      </c>
    </row>
    <row r="50" spans="1:11" ht="93.75">
      <c r="A50" s="110"/>
      <c r="B50" s="116" t="s">
        <v>280</v>
      </c>
      <c r="C50" s="98" t="s">
        <v>65</v>
      </c>
      <c r="D50" s="98" t="s">
        <v>88</v>
      </c>
      <c r="E50" s="98" t="s">
        <v>83</v>
      </c>
      <c r="F50" s="98" t="s">
        <v>185</v>
      </c>
      <c r="G50" s="98"/>
      <c r="H50" s="99">
        <v>822.73</v>
      </c>
      <c r="I50" s="99">
        <f t="shared" si="6"/>
        <v>-325.58</v>
      </c>
      <c r="J50" s="99">
        <f t="shared" si="6"/>
        <v>497.15000000000003</v>
      </c>
      <c r="K50" s="99">
        <f t="shared" si="6"/>
        <v>495.23</v>
      </c>
    </row>
    <row r="51" spans="1:11" ht="47.25" customHeight="1">
      <c r="A51" s="111"/>
      <c r="B51" s="100" t="s">
        <v>242</v>
      </c>
      <c r="C51" s="98" t="s">
        <v>65</v>
      </c>
      <c r="D51" s="98" t="s">
        <v>88</v>
      </c>
      <c r="E51" s="98" t="s">
        <v>83</v>
      </c>
      <c r="F51" s="98" t="s">
        <v>187</v>
      </c>
      <c r="G51" s="98"/>
      <c r="H51" s="99">
        <v>822.73</v>
      </c>
      <c r="I51" s="99">
        <f>I52+I53+I54</f>
        <v>-325.58</v>
      </c>
      <c r="J51" s="99">
        <f>J52+J53+J54</f>
        <v>497.15000000000003</v>
      </c>
      <c r="K51" s="99">
        <f>K52+K53+K54</f>
        <v>495.23</v>
      </c>
    </row>
    <row r="52" spans="1:11" ht="60.75" customHeight="1">
      <c r="A52" s="111"/>
      <c r="B52" s="104" t="s">
        <v>2</v>
      </c>
      <c r="C52" s="98" t="s">
        <v>65</v>
      </c>
      <c r="D52" s="98" t="s">
        <v>88</v>
      </c>
      <c r="E52" s="98" t="s">
        <v>83</v>
      </c>
      <c r="F52" s="98" t="s">
        <v>187</v>
      </c>
      <c r="G52" s="98">
        <v>244</v>
      </c>
      <c r="H52" s="214">
        <v>688.11</v>
      </c>
      <c r="I52" s="99">
        <v>-325.58</v>
      </c>
      <c r="J52" s="99">
        <f>H52+I52</f>
        <v>362.53000000000003</v>
      </c>
      <c r="K52" s="214">
        <v>360.61</v>
      </c>
    </row>
    <row r="53" spans="1:11" ht="40.5" customHeight="1">
      <c r="A53" s="111"/>
      <c r="B53" s="66" t="s">
        <v>102</v>
      </c>
      <c r="C53" s="69" t="s">
        <v>65</v>
      </c>
      <c r="D53" s="103" t="s">
        <v>88</v>
      </c>
      <c r="E53" s="103" t="s">
        <v>83</v>
      </c>
      <c r="F53" s="98" t="s">
        <v>187</v>
      </c>
      <c r="G53" s="103" t="s">
        <v>107</v>
      </c>
      <c r="H53" s="214">
        <v>102.92</v>
      </c>
      <c r="I53" s="70">
        <v>0</v>
      </c>
      <c r="J53" s="99">
        <f>H53+I53</f>
        <v>102.92</v>
      </c>
      <c r="K53" s="214">
        <v>102.92</v>
      </c>
    </row>
    <row r="54" spans="1:11" ht="40.5" customHeight="1">
      <c r="A54" s="111"/>
      <c r="B54" s="66" t="s">
        <v>103</v>
      </c>
      <c r="C54" s="69" t="s">
        <v>65</v>
      </c>
      <c r="D54" s="103" t="s">
        <v>88</v>
      </c>
      <c r="E54" s="103" t="s">
        <v>83</v>
      </c>
      <c r="F54" s="98" t="s">
        <v>187</v>
      </c>
      <c r="G54" s="103" t="s">
        <v>10</v>
      </c>
      <c r="H54" s="241">
        <v>31.7</v>
      </c>
      <c r="I54" s="70">
        <v>0</v>
      </c>
      <c r="J54" s="99">
        <f>H54+I54</f>
        <v>31.7</v>
      </c>
      <c r="K54" s="214">
        <v>31.7</v>
      </c>
    </row>
    <row r="55" spans="1:11" ht="37.5" customHeight="1">
      <c r="A55" s="111"/>
      <c r="B55" s="66" t="s">
        <v>229</v>
      </c>
      <c r="C55" s="69" t="s">
        <v>65</v>
      </c>
      <c r="D55" s="103" t="s">
        <v>88</v>
      </c>
      <c r="E55" s="103" t="s">
        <v>88</v>
      </c>
      <c r="F55" s="98"/>
      <c r="G55" s="103"/>
      <c r="H55" s="99">
        <v>246.73</v>
      </c>
      <c r="I55" s="99">
        <f>I56</f>
        <v>0</v>
      </c>
      <c r="J55" s="99">
        <f>J56</f>
        <v>246.73</v>
      </c>
      <c r="K55" s="99">
        <f>K56</f>
        <v>246.73</v>
      </c>
    </row>
    <row r="56" spans="1:11" ht="45.75" customHeight="1">
      <c r="A56" s="111"/>
      <c r="B56" s="66" t="s">
        <v>256</v>
      </c>
      <c r="C56" s="69" t="s">
        <v>65</v>
      </c>
      <c r="D56" s="103" t="s">
        <v>88</v>
      </c>
      <c r="E56" s="103" t="s">
        <v>88</v>
      </c>
      <c r="F56" s="98" t="s">
        <v>187</v>
      </c>
      <c r="G56" s="103"/>
      <c r="H56" s="99">
        <v>246.73</v>
      </c>
      <c r="I56" s="99">
        <f>I57+I58</f>
        <v>0</v>
      </c>
      <c r="J56" s="99">
        <f>J57+J58</f>
        <v>246.73</v>
      </c>
      <c r="K56" s="99">
        <f>K57+K58</f>
        <v>246.73</v>
      </c>
    </row>
    <row r="57" spans="1:11" ht="46.5" customHeight="1">
      <c r="A57" s="111"/>
      <c r="B57" s="152" t="s">
        <v>206</v>
      </c>
      <c r="C57" s="98" t="s">
        <v>65</v>
      </c>
      <c r="D57" s="98" t="s">
        <v>88</v>
      </c>
      <c r="E57" s="98" t="s">
        <v>88</v>
      </c>
      <c r="F57" s="98" t="s">
        <v>187</v>
      </c>
      <c r="G57" s="98" t="s">
        <v>99</v>
      </c>
      <c r="H57" s="99">
        <v>189.5</v>
      </c>
      <c r="I57" s="99">
        <v>0</v>
      </c>
      <c r="J57" s="99">
        <f>H57+I57</f>
        <v>189.5</v>
      </c>
      <c r="K57" s="99">
        <v>189.5</v>
      </c>
    </row>
    <row r="58" spans="1:11" ht="81.75" customHeight="1">
      <c r="A58" s="111"/>
      <c r="B58" s="101" t="s">
        <v>208</v>
      </c>
      <c r="C58" s="98" t="s">
        <v>65</v>
      </c>
      <c r="D58" s="98" t="s">
        <v>88</v>
      </c>
      <c r="E58" s="98" t="s">
        <v>88</v>
      </c>
      <c r="F58" s="98" t="s">
        <v>187</v>
      </c>
      <c r="G58" s="98" t="s">
        <v>207</v>
      </c>
      <c r="H58" s="99">
        <v>57.23</v>
      </c>
      <c r="I58" s="99">
        <v>0</v>
      </c>
      <c r="J58" s="99">
        <f>H58+I58</f>
        <v>57.23</v>
      </c>
      <c r="K58" s="99">
        <v>57.23</v>
      </c>
    </row>
    <row r="59" spans="1:11" s="23" customFormat="1" ht="23.25" customHeight="1">
      <c r="A59" s="108" t="s">
        <v>108</v>
      </c>
      <c r="B59" s="95" t="s">
        <v>7</v>
      </c>
      <c r="C59" s="73" t="s">
        <v>65</v>
      </c>
      <c r="D59" s="102" t="s">
        <v>8</v>
      </c>
      <c r="E59" s="102"/>
      <c r="F59" s="102"/>
      <c r="G59" s="102"/>
      <c r="H59" s="218">
        <v>425.34</v>
      </c>
      <c r="I59" s="82">
        <f t="shared" ref="I59:K61" si="7">I60</f>
        <v>-100</v>
      </c>
      <c r="J59" s="82">
        <f t="shared" si="7"/>
        <v>325.34000000000003</v>
      </c>
      <c r="K59" s="218">
        <f t="shared" si="7"/>
        <v>342</v>
      </c>
    </row>
    <row r="60" spans="1:11" ht="22.5" customHeight="1">
      <c r="A60" s="111"/>
      <c r="B60" s="66" t="s">
        <v>9</v>
      </c>
      <c r="C60" s="69" t="s">
        <v>65</v>
      </c>
      <c r="D60" s="103" t="s">
        <v>8</v>
      </c>
      <c r="E60" s="103" t="s">
        <v>8</v>
      </c>
      <c r="F60" s="103"/>
      <c r="G60" s="103"/>
      <c r="H60" s="214">
        <v>425.34</v>
      </c>
      <c r="I60" s="70">
        <f t="shared" si="7"/>
        <v>-100</v>
      </c>
      <c r="J60" s="70">
        <f t="shared" si="7"/>
        <v>325.34000000000003</v>
      </c>
      <c r="K60" s="214">
        <f t="shared" si="7"/>
        <v>342</v>
      </c>
    </row>
    <row r="61" spans="1:11" ht="95.25" customHeight="1">
      <c r="A61" s="111"/>
      <c r="B61" s="116" t="s">
        <v>281</v>
      </c>
      <c r="C61" s="69" t="s">
        <v>65</v>
      </c>
      <c r="D61" s="103" t="s">
        <v>8</v>
      </c>
      <c r="E61" s="103" t="s">
        <v>8</v>
      </c>
      <c r="F61" s="98" t="s">
        <v>193</v>
      </c>
      <c r="G61" s="103"/>
      <c r="H61" s="214">
        <v>425.34</v>
      </c>
      <c r="I61" s="70">
        <f t="shared" si="7"/>
        <v>-100</v>
      </c>
      <c r="J61" s="99">
        <f t="shared" si="7"/>
        <v>325.34000000000003</v>
      </c>
      <c r="K61" s="214">
        <f t="shared" si="7"/>
        <v>342</v>
      </c>
    </row>
    <row r="62" spans="1:11" ht="54.75" customHeight="1">
      <c r="A62" s="111"/>
      <c r="B62" s="66" t="s">
        <v>248</v>
      </c>
      <c r="C62" s="69" t="s">
        <v>65</v>
      </c>
      <c r="D62" s="103" t="s">
        <v>8</v>
      </c>
      <c r="E62" s="103" t="s">
        <v>8</v>
      </c>
      <c r="F62" s="98" t="s">
        <v>194</v>
      </c>
      <c r="G62" s="103"/>
      <c r="H62" s="70">
        <v>425.34</v>
      </c>
      <c r="I62" s="70">
        <f>I63+I64</f>
        <v>-100</v>
      </c>
      <c r="J62" s="70">
        <f>J63+J64</f>
        <v>325.34000000000003</v>
      </c>
      <c r="K62" s="70">
        <f>K63+K64</f>
        <v>342</v>
      </c>
    </row>
    <row r="63" spans="1:11" ht="63" customHeight="1">
      <c r="A63" s="111"/>
      <c r="B63" s="104" t="s">
        <v>2</v>
      </c>
      <c r="C63" s="69" t="s">
        <v>65</v>
      </c>
      <c r="D63" s="103" t="s">
        <v>8</v>
      </c>
      <c r="E63" s="103" t="s">
        <v>8</v>
      </c>
      <c r="F63" s="98" t="s">
        <v>194</v>
      </c>
      <c r="G63" s="103" t="s">
        <v>106</v>
      </c>
      <c r="H63" s="214">
        <v>345.23</v>
      </c>
      <c r="I63" s="70">
        <v>-100</v>
      </c>
      <c r="J63" s="99">
        <f>H63+I63</f>
        <v>245.23000000000002</v>
      </c>
      <c r="K63" s="214">
        <f>111.89+250-100</f>
        <v>261.89</v>
      </c>
    </row>
    <row r="64" spans="1:11" ht="36.75" customHeight="1">
      <c r="A64" s="111"/>
      <c r="B64" s="41" t="s">
        <v>102</v>
      </c>
      <c r="C64" s="69" t="s">
        <v>65</v>
      </c>
      <c r="D64" s="103" t="s">
        <v>8</v>
      </c>
      <c r="E64" s="103" t="s">
        <v>8</v>
      </c>
      <c r="F64" s="98" t="s">
        <v>194</v>
      </c>
      <c r="G64" s="103" t="s">
        <v>107</v>
      </c>
      <c r="H64" s="214">
        <v>80.11</v>
      </c>
      <c r="I64" s="70">
        <v>0</v>
      </c>
      <c r="J64" s="99">
        <f>H64+I64</f>
        <v>80.11</v>
      </c>
      <c r="K64" s="214">
        <v>80.11</v>
      </c>
    </row>
    <row r="65" spans="1:11" s="23" customFormat="1" ht="18.75">
      <c r="A65" s="108" t="s">
        <v>109</v>
      </c>
      <c r="B65" s="107" t="s">
        <v>110</v>
      </c>
      <c r="C65" s="105" t="s">
        <v>65</v>
      </c>
      <c r="D65" s="105" t="s">
        <v>91</v>
      </c>
      <c r="E65" s="105"/>
      <c r="F65" s="105"/>
      <c r="G65" s="105"/>
      <c r="H65" s="106">
        <v>3870.85</v>
      </c>
      <c r="I65" s="106">
        <f t="shared" ref="I65:K68" si="8">I66</f>
        <v>-1150</v>
      </c>
      <c r="J65" s="106">
        <f t="shared" si="8"/>
        <v>2720.85</v>
      </c>
      <c r="K65" s="106">
        <f t="shared" si="8"/>
        <v>2740.85</v>
      </c>
    </row>
    <row r="66" spans="1:11" ht="18.75">
      <c r="A66" s="108"/>
      <c r="B66" s="100" t="s">
        <v>33</v>
      </c>
      <c r="C66" s="98" t="s">
        <v>65</v>
      </c>
      <c r="D66" s="98" t="s">
        <v>91</v>
      </c>
      <c r="E66" s="98" t="s">
        <v>78</v>
      </c>
      <c r="F66" s="98"/>
      <c r="G66" s="98"/>
      <c r="H66" s="214">
        <v>3870.85</v>
      </c>
      <c r="I66" s="99">
        <f t="shared" si="8"/>
        <v>-1150</v>
      </c>
      <c r="J66" s="99">
        <f t="shared" si="8"/>
        <v>2720.85</v>
      </c>
      <c r="K66" s="214">
        <f t="shared" si="8"/>
        <v>2740.85</v>
      </c>
    </row>
    <row r="67" spans="1:11" ht="93.75">
      <c r="A67" s="108"/>
      <c r="B67" s="116" t="s">
        <v>281</v>
      </c>
      <c r="C67" s="98" t="s">
        <v>65</v>
      </c>
      <c r="D67" s="98" t="s">
        <v>91</v>
      </c>
      <c r="E67" s="98" t="s">
        <v>78</v>
      </c>
      <c r="F67" s="98" t="s">
        <v>193</v>
      </c>
      <c r="G67" s="98"/>
      <c r="H67" s="214">
        <v>3870.85</v>
      </c>
      <c r="I67" s="99">
        <f t="shared" si="8"/>
        <v>-1150</v>
      </c>
      <c r="J67" s="99">
        <f t="shared" si="8"/>
        <v>2720.85</v>
      </c>
      <c r="K67" s="214">
        <f t="shared" si="8"/>
        <v>2740.85</v>
      </c>
    </row>
    <row r="68" spans="1:11" ht="19.5">
      <c r="A68" s="110"/>
      <c r="B68" s="100" t="s">
        <v>251</v>
      </c>
      <c r="C68" s="98" t="s">
        <v>65</v>
      </c>
      <c r="D68" s="98" t="s">
        <v>91</v>
      </c>
      <c r="E68" s="98" t="s">
        <v>78</v>
      </c>
      <c r="F68" s="98" t="s">
        <v>195</v>
      </c>
      <c r="G68" s="98"/>
      <c r="H68" s="214">
        <v>3870.85</v>
      </c>
      <c r="I68" s="99">
        <f t="shared" si="8"/>
        <v>-1150</v>
      </c>
      <c r="J68" s="99">
        <f t="shared" si="8"/>
        <v>2720.85</v>
      </c>
      <c r="K68" s="214">
        <f t="shared" si="8"/>
        <v>2740.85</v>
      </c>
    </row>
    <row r="69" spans="1:11" ht="68.25" customHeight="1">
      <c r="A69" s="101"/>
      <c r="B69" s="104" t="s">
        <v>163</v>
      </c>
      <c r="C69" s="98" t="s">
        <v>65</v>
      </c>
      <c r="D69" s="98" t="s">
        <v>91</v>
      </c>
      <c r="E69" s="98" t="s">
        <v>78</v>
      </c>
      <c r="F69" s="98" t="s">
        <v>195</v>
      </c>
      <c r="G69" s="98" t="s">
        <v>11</v>
      </c>
      <c r="H69" s="214">
        <v>3870.85</v>
      </c>
      <c r="I69" s="99">
        <v>-1150</v>
      </c>
      <c r="J69" s="99">
        <f>H69+I69</f>
        <v>2720.85</v>
      </c>
      <c r="K69" s="214">
        <v>2740.85</v>
      </c>
    </row>
    <row r="70" spans="1:11" ht="27.75" customHeight="1">
      <c r="A70" s="108" t="s">
        <v>12</v>
      </c>
      <c r="B70" s="96" t="s">
        <v>172</v>
      </c>
      <c r="C70" s="115" t="s">
        <v>65</v>
      </c>
      <c r="D70" s="117" t="s">
        <v>94</v>
      </c>
      <c r="E70" s="117"/>
      <c r="F70" s="117"/>
      <c r="G70" s="117"/>
      <c r="H70" s="106">
        <v>246.73</v>
      </c>
      <c r="I70" s="150">
        <f t="shared" ref="I70:K72" si="9">I71</f>
        <v>0</v>
      </c>
      <c r="J70" s="106">
        <f t="shared" si="9"/>
        <v>246.73</v>
      </c>
      <c r="K70" s="106">
        <f t="shared" si="9"/>
        <v>246.73</v>
      </c>
    </row>
    <row r="71" spans="1:11" ht="46.5" customHeight="1">
      <c r="A71" s="101"/>
      <c r="B71" s="130" t="s">
        <v>55</v>
      </c>
      <c r="C71" s="98" t="s">
        <v>65</v>
      </c>
      <c r="D71" s="98" t="s">
        <v>94</v>
      </c>
      <c r="E71" s="98" t="s">
        <v>88</v>
      </c>
      <c r="F71" s="98"/>
      <c r="G71" s="98"/>
      <c r="H71" s="214">
        <v>246.73</v>
      </c>
      <c r="I71" s="99">
        <f t="shared" si="9"/>
        <v>0</v>
      </c>
      <c r="J71" s="99">
        <f t="shared" si="9"/>
        <v>246.73</v>
      </c>
      <c r="K71" s="214">
        <f t="shared" si="9"/>
        <v>246.73</v>
      </c>
    </row>
    <row r="72" spans="1:11" ht="93.75">
      <c r="A72" s="101"/>
      <c r="B72" s="116" t="s">
        <v>282</v>
      </c>
      <c r="C72" s="98" t="s">
        <v>65</v>
      </c>
      <c r="D72" s="98" t="s">
        <v>94</v>
      </c>
      <c r="E72" s="98" t="s">
        <v>88</v>
      </c>
      <c r="F72" s="98" t="s">
        <v>193</v>
      </c>
      <c r="G72" s="98"/>
      <c r="H72" s="214">
        <v>246.73</v>
      </c>
      <c r="I72" s="99">
        <f t="shared" si="9"/>
        <v>0</v>
      </c>
      <c r="J72" s="99">
        <f t="shared" si="9"/>
        <v>246.73</v>
      </c>
      <c r="K72" s="214">
        <f t="shared" si="9"/>
        <v>246.73</v>
      </c>
    </row>
    <row r="73" spans="1:11" ht="56.25" customHeight="1">
      <c r="A73" s="111"/>
      <c r="B73" s="66" t="s">
        <v>248</v>
      </c>
      <c r="C73" s="69" t="s">
        <v>65</v>
      </c>
      <c r="D73" s="103" t="s">
        <v>94</v>
      </c>
      <c r="E73" s="103" t="s">
        <v>88</v>
      </c>
      <c r="F73" s="98" t="s">
        <v>194</v>
      </c>
      <c r="G73" s="103"/>
      <c r="H73" s="99">
        <v>246.73</v>
      </c>
      <c r="I73" s="99">
        <f>I74+I75</f>
        <v>0</v>
      </c>
      <c r="J73" s="99">
        <f>J74+J75</f>
        <v>246.73</v>
      </c>
      <c r="K73" s="99">
        <f>K74+K75</f>
        <v>246.73</v>
      </c>
    </row>
    <row r="74" spans="1:11" ht="43.5" customHeight="1">
      <c r="A74" s="111"/>
      <c r="B74" s="83" t="s">
        <v>206</v>
      </c>
      <c r="C74" s="69" t="s">
        <v>65</v>
      </c>
      <c r="D74" s="103" t="s">
        <v>94</v>
      </c>
      <c r="E74" s="103" t="s">
        <v>88</v>
      </c>
      <c r="F74" s="98" t="s">
        <v>194</v>
      </c>
      <c r="G74" s="103" t="s">
        <v>99</v>
      </c>
      <c r="H74" s="214">
        <v>189.5</v>
      </c>
      <c r="I74" s="99">
        <v>0</v>
      </c>
      <c r="J74" s="70">
        <f>H74+I74</f>
        <v>189.5</v>
      </c>
      <c r="K74" s="214">
        <v>189.5</v>
      </c>
    </row>
    <row r="75" spans="1:11" ht="56.25" customHeight="1">
      <c r="A75" s="111"/>
      <c r="B75" s="101" t="s">
        <v>208</v>
      </c>
      <c r="C75" s="69" t="s">
        <v>65</v>
      </c>
      <c r="D75" s="103" t="s">
        <v>94</v>
      </c>
      <c r="E75" s="103" t="s">
        <v>88</v>
      </c>
      <c r="F75" s="98" t="s">
        <v>194</v>
      </c>
      <c r="G75" s="103" t="s">
        <v>207</v>
      </c>
      <c r="H75" s="214">
        <v>57.23</v>
      </c>
      <c r="I75" s="99">
        <v>0</v>
      </c>
      <c r="J75" s="70">
        <f>H75+I75</f>
        <v>57.23</v>
      </c>
      <c r="K75" s="214">
        <v>57.23</v>
      </c>
    </row>
    <row r="76" spans="1:11" ht="18.75" customHeight="1">
      <c r="A76" s="131"/>
      <c r="B76" s="132" t="s">
        <v>198</v>
      </c>
      <c r="C76" s="133" t="s">
        <v>65</v>
      </c>
      <c r="D76" s="133" t="s">
        <v>114</v>
      </c>
      <c r="E76" s="133" t="s">
        <v>117</v>
      </c>
      <c r="F76" s="133" t="s">
        <v>116</v>
      </c>
      <c r="G76" s="133"/>
      <c r="H76" s="214">
        <v>195.19</v>
      </c>
      <c r="I76" s="134">
        <f>I77</f>
        <v>0</v>
      </c>
      <c r="J76" s="134">
        <f>J77</f>
        <v>195.19</v>
      </c>
      <c r="K76" s="214">
        <f>K77</f>
        <v>402.5</v>
      </c>
    </row>
    <row r="77" spans="1:11" ht="20.25" customHeight="1">
      <c r="A77" s="131"/>
      <c r="B77" s="132" t="s">
        <v>96</v>
      </c>
      <c r="C77" s="133" t="s">
        <v>65</v>
      </c>
      <c r="D77" s="133" t="s">
        <v>114</v>
      </c>
      <c r="E77" s="133" t="s">
        <v>114</v>
      </c>
      <c r="F77" s="133" t="s">
        <v>118</v>
      </c>
      <c r="G77" s="133" t="s">
        <v>119</v>
      </c>
      <c r="H77" s="214">
        <v>195.19</v>
      </c>
      <c r="I77" s="134">
        <v>0</v>
      </c>
      <c r="J77" s="134">
        <f>H77+I77</f>
        <v>195.19</v>
      </c>
      <c r="K77" s="214">
        <v>402.5</v>
      </c>
    </row>
    <row r="78" spans="1:11" ht="39" customHeight="1">
      <c r="A78" s="300" t="s">
        <v>32</v>
      </c>
      <c r="B78" s="300"/>
      <c r="C78" s="300"/>
      <c r="D78" s="300"/>
      <c r="E78" s="300"/>
      <c r="F78" s="300"/>
      <c r="G78" s="122"/>
      <c r="H78" s="122">
        <v>9383.2900000000009</v>
      </c>
      <c r="I78" s="122">
        <f>I8</f>
        <v>-1575.58</v>
      </c>
      <c r="J78" s="122">
        <f>J8</f>
        <v>7807.71</v>
      </c>
      <c r="K78" s="122">
        <f>K8</f>
        <v>8049.9</v>
      </c>
    </row>
    <row r="79" spans="1:11" ht="18.75">
      <c r="J79" s="215"/>
      <c r="K79" s="217"/>
    </row>
  </sheetData>
  <mergeCells count="11">
    <mergeCell ref="G4:J4"/>
    <mergeCell ref="I5:I6"/>
    <mergeCell ref="H5:H6"/>
    <mergeCell ref="H1:K1"/>
    <mergeCell ref="A78:F78"/>
    <mergeCell ref="A3:K3"/>
    <mergeCell ref="A5:A6"/>
    <mergeCell ref="B5:B6"/>
    <mergeCell ref="C5:G5"/>
    <mergeCell ref="J5:J6"/>
    <mergeCell ref="K5:K6"/>
  </mergeCells>
  <phoneticPr fontId="4" type="noConversion"/>
  <pageMargins left="0.75" right="0.75" top="1" bottom="1" header="0.5" footer="0.5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Прил2!Область_печати</vt:lpstr>
      <vt:lpstr>Прил3!Область_печати</vt:lpstr>
      <vt:lpstr>Прил4!Область_печати</vt:lpstr>
      <vt:lpstr>Прил6!Область_печати</vt:lpstr>
      <vt:lpstr>Прил7!Область_печати</vt:lpstr>
      <vt:lpstr>Прил8!Область_печати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2019-04-05T06:18:10Z</cp:lastPrinted>
  <dcterms:created xsi:type="dcterms:W3CDTF">2007-09-12T09:25:25Z</dcterms:created>
  <dcterms:modified xsi:type="dcterms:W3CDTF">2019-05-29T03:32:47Z</dcterms:modified>
</cp:coreProperties>
</file>